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AA387306-CA3B-4F70-87AC-4659F2C7EDEB}" xr6:coauthVersionLast="47" xr6:coauthVersionMax="47" xr10:uidLastSave="{00000000-0000-0000-0000-000000000000}"/>
  <bookViews>
    <workbookView xWindow="-120" yWindow="-120" windowWidth="29040" windowHeight="15720" xr2:uid="{00000000-000D-0000-FFFF-FFFF00000000}"/>
  </bookViews>
  <sheets>
    <sheet name="22.1. Đất ở tại đô thị " sheetId="12" r:id="rId1"/>
    <sheet name="22.2. Đất ở tại nông thôn" sheetId="16" r:id="rId2"/>
    <sheet name="22.3. Đất TMDV tại đô thị" sheetId="19" r:id="rId3"/>
    <sheet name="22.4. Đất TMDV tại nông thôn" sheetId="20" r:id="rId4"/>
    <sheet name="22.5. Đất SXPNN tại đô thị" sheetId="21" r:id="rId5"/>
    <sheet name="22.6. Đất SXPNN tại nông thôn" sheetId="23" r:id="rId6"/>
    <sheet name="22.7. Đất NN" sheetId="15" r:id="rId7"/>
  </sheets>
  <externalReferences>
    <externalReference r:id="rId8"/>
  </externalReferences>
  <definedNames>
    <definedName name="_xlnm.Print_Titles" localSheetId="0">'22.1. Đất ở tại đô thị '!$7:$8</definedName>
    <definedName name="_xlnm.Print_Titles" localSheetId="1">'22.2. Đất ở tại nông thôn'!$7:$8</definedName>
    <definedName name="_xlnm.Print_Titles" localSheetId="2">'22.3. Đất TMDV tại đô thị'!$7:$8</definedName>
    <definedName name="_xlnm.Print_Titles" localSheetId="3">'22.4. Đất TMDV tại nông thôn'!$7:$8</definedName>
    <definedName name="_xlnm.Print_Titles" localSheetId="4">'22.5. Đất SXPNN tại đô thị'!$7:$8</definedName>
    <definedName name="_xlnm.Print_Titles" localSheetId="5">'22.6. Đất SXPNN tại nông thôn'!$7:$8</definedName>
    <definedName name="_xlnm.Print_Area" localSheetId="0">'22.1. Đất ở tại đô thị '!$A$1:$H$38</definedName>
    <definedName name="_xlnm.Print_Area" localSheetId="1">'22.2. Đất ở tại nông thôn'!$A$1:$H$17</definedName>
    <definedName name="_xlnm.Print_Area" localSheetId="2">'22.3. Đất TMDV tại đô thị'!$A$1:$H$38</definedName>
    <definedName name="_xlnm.Print_Area" localSheetId="3">'22.4. Đất TMDV tại nông thôn'!$A$1:$H$17</definedName>
    <definedName name="_xlnm.Print_Area" localSheetId="4">'22.5. Đất SXPNN tại đô thị'!$A$1:$H$38</definedName>
    <definedName name="_xlnm.Print_Area" localSheetId="5">'22.6. Đất SXPNN tại nông thôn'!$A$1:$H$17</definedName>
    <definedName name="_xlnm.Print_Area" localSheetId="6">'22.7.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23" l="1"/>
  <c r="E11" i="23"/>
  <c r="E13" i="23"/>
  <c r="E10" i="23"/>
  <c r="E17" i="23"/>
  <c r="E16" i="23"/>
  <c r="A17" i="23"/>
  <c r="A11" i="23"/>
  <c r="A17" i="20"/>
  <c r="A11" i="20"/>
  <c r="E38" i="21" l="1"/>
  <c r="A33" i="21"/>
  <c r="A34" i="21" s="1"/>
  <c r="A35" i="21" s="1"/>
  <c r="A33" i="19"/>
  <c r="A34" i="19" s="1"/>
  <c r="A35" i="19" s="1"/>
  <c r="A34" i="12" l="1"/>
  <c r="A35" i="12" s="1"/>
  <c r="A33" i="12"/>
  <c r="E33" i="21" l="1"/>
  <c r="F33" i="21"/>
  <c r="G33" i="21"/>
  <c r="E34" i="21"/>
  <c r="F34" i="21"/>
  <c r="G34" i="21"/>
  <c r="E35" i="21"/>
  <c r="F35" i="21"/>
  <c r="G35" i="21"/>
  <c r="F32" i="21"/>
  <c r="G32" i="21"/>
  <c r="H32" i="21"/>
  <c r="E32" i="21"/>
  <c r="E31" i="21"/>
  <c r="F31" i="21"/>
  <c r="F30" i="21"/>
  <c r="E30" i="21"/>
  <c r="F27" i="21"/>
  <c r="F28" i="21"/>
  <c r="F26" i="21"/>
  <c r="G26" i="21"/>
  <c r="H26" i="21"/>
  <c r="E24" i="21"/>
  <c r="E25" i="21"/>
  <c r="E26" i="21"/>
  <c r="E27" i="21"/>
  <c r="E28" i="21"/>
  <c r="E23" i="21"/>
  <c r="F23" i="21"/>
  <c r="E21" i="21"/>
  <c r="F21" i="21"/>
  <c r="G21" i="21"/>
  <c r="E22" i="21"/>
  <c r="F22" i="21"/>
  <c r="G22" i="21"/>
  <c r="E11" i="21"/>
  <c r="F11" i="21"/>
  <c r="G11" i="21"/>
  <c r="H11" i="21"/>
  <c r="E12" i="21"/>
  <c r="F12" i="21"/>
  <c r="G12" i="21"/>
  <c r="H12" i="21"/>
  <c r="E13" i="21"/>
  <c r="F13" i="21"/>
  <c r="G13" i="21"/>
  <c r="H13" i="21"/>
  <c r="E14" i="21"/>
  <c r="F14" i="21"/>
  <c r="G14" i="21"/>
  <c r="H14" i="21"/>
  <c r="E15" i="21"/>
  <c r="F15" i="21"/>
  <c r="G15" i="21"/>
  <c r="H15" i="21"/>
  <c r="E16" i="21"/>
  <c r="F16" i="21"/>
  <c r="G16" i="21"/>
  <c r="H16" i="21"/>
  <c r="E17" i="21"/>
  <c r="F17" i="21"/>
  <c r="G17" i="21"/>
  <c r="H17" i="21"/>
  <c r="E18" i="21"/>
  <c r="F18" i="21"/>
  <c r="G18" i="21"/>
  <c r="H18" i="21"/>
  <c r="E19" i="21"/>
  <c r="F19" i="21"/>
  <c r="G19" i="21"/>
  <c r="H19" i="21"/>
  <c r="E20" i="21"/>
  <c r="F20" i="21"/>
  <c r="G20" i="21"/>
  <c r="H20" i="21"/>
  <c r="F10" i="21"/>
  <c r="G10" i="21"/>
  <c r="H10" i="21"/>
  <c r="E10" i="21"/>
  <c r="E17" i="20"/>
  <c r="E16" i="20"/>
  <c r="E13" i="20"/>
  <c r="E11" i="20"/>
  <c r="F10" i="20"/>
  <c r="E10" i="20"/>
  <c r="E38" i="19"/>
  <c r="E26" i="19"/>
  <c r="F26" i="19"/>
  <c r="G26" i="19"/>
  <c r="H26" i="19"/>
  <c r="E27" i="19"/>
  <c r="F27" i="19"/>
  <c r="E28" i="19"/>
  <c r="F28" i="19"/>
  <c r="E30" i="19"/>
  <c r="F30" i="19"/>
  <c r="E31" i="19"/>
  <c r="F31" i="19"/>
  <c r="E32" i="19"/>
  <c r="F32" i="19"/>
  <c r="G32" i="19"/>
  <c r="H32" i="19"/>
  <c r="E33" i="19"/>
  <c r="F33" i="19"/>
  <c r="G33" i="19"/>
  <c r="E34" i="19"/>
  <c r="F34" i="19"/>
  <c r="G34" i="19"/>
  <c r="E35" i="19"/>
  <c r="F35" i="19"/>
  <c r="G35" i="19"/>
  <c r="E11" i="19"/>
  <c r="F11" i="19"/>
  <c r="G11" i="19"/>
  <c r="H11" i="19"/>
  <c r="E12" i="19"/>
  <c r="F12" i="19"/>
  <c r="G12" i="19"/>
  <c r="H12" i="19"/>
  <c r="E13" i="19"/>
  <c r="F13" i="19"/>
  <c r="G13" i="19"/>
  <c r="H13" i="19"/>
  <c r="E14" i="19"/>
  <c r="F14" i="19"/>
  <c r="G14" i="19"/>
  <c r="H14" i="19"/>
  <c r="E15" i="19"/>
  <c r="F15" i="19"/>
  <c r="G15" i="19"/>
  <c r="H15" i="19"/>
  <c r="E16" i="19"/>
  <c r="F16" i="19"/>
  <c r="G16" i="19"/>
  <c r="H16" i="19"/>
  <c r="E17" i="19"/>
  <c r="F17" i="19"/>
  <c r="G17" i="19"/>
  <c r="H17" i="19"/>
  <c r="E18" i="19"/>
  <c r="F18" i="19"/>
  <c r="G18" i="19"/>
  <c r="H18" i="19"/>
  <c r="E19" i="19"/>
  <c r="F19" i="19"/>
  <c r="G19" i="19"/>
  <c r="H19" i="19"/>
  <c r="E20" i="19"/>
  <c r="F20" i="19"/>
  <c r="G20" i="19"/>
  <c r="H20" i="19"/>
  <c r="E21" i="19"/>
  <c r="F21" i="19"/>
  <c r="G21" i="19"/>
  <c r="E22" i="19"/>
  <c r="F22" i="19"/>
  <c r="G22" i="19"/>
  <c r="E23" i="19"/>
  <c r="F23" i="19"/>
  <c r="E24" i="19"/>
  <c r="E25" i="19"/>
  <c r="F10" i="19"/>
  <c r="G10" i="19"/>
  <c r="H10" i="19"/>
  <c r="E10" i="19"/>
  <c r="A11" i="16" l="1"/>
  <c r="A17" i="16" l="1"/>
  <c r="B44" i="15" l="1"/>
  <c r="B43" i="15"/>
  <c r="B42" i="15"/>
  <c r="A42" i="15"/>
  <c r="B37" i="15"/>
  <c r="B36" i="15"/>
  <c r="B35" i="15"/>
  <c r="A35" i="15"/>
  <c r="A36" i="15" s="1"/>
  <c r="A37" i="15" s="1"/>
  <c r="B29" i="15"/>
  <c r="B28" i="15"/>
  <c r="B27" i="15"/>
  <c r="A27" i="15"/>
  <c r="A28" i="15" s="1"/>
  <c r="A29" i="15" s="1"/>
  <c r="B21" i="15"/>
  <c r="B20" i="15"/>
  <c r="B19" i="15"/>
  <c r="A19" i="15"/>
  <c r="A20" i="15" s="1"/>
  <c r="A21" i="15" s="1"/>
  <c r="A11" i="15"/>
  <c r="A12" i="15" s="1"/>
  <c r="A13" i="15" s="1"/>
  <c r="A43" i="15" l="1"/>
  <c r="A44" i="15" l="1"/>
  <c r="D28" i="15"/>
  <c r="C28" i="15"/>
  <c r="E28" i="15"/>
  <c r="E20" i="15"/>
  <c r="C20" i="15"/>
  <c r="D20" i="15"/>
  <c r="E27" i="15"/>
  <c r="C27" i="15"/>
  <c r="D27" i="15"/>
  <c r="D29" i="15"/>
  <c r="C29" i="15"/>
  <c r="E29" i="15"/>
  <c r="D36" i="15"/>
  <c r="C36" i="15"/>
  <c r="E36" i="15"/>
  <c r="D19" i="15"/>
  <c r="C19" i="15"/>
  <c r="E19" i="15"/>
  <c r="D37" i="15"/>
  <c r="C37" i="15"/>
  <c r="E37" i="15"/>
  <c r="D35" i="15"/>
  <c r="C35" i="15"/>
  <c r="E35" i="15"/>
  <c r="D21" i="15"/>
  <c r="C21" i="15"/>
  <c r="E21" i="15"/>
</calcChain>
</file>

<file path=xl/sharedStrings.xml><?xml version="1.0" encoding="utf-8"?>
<sst xmlns="http://schemas.openxmlformats.org/spreadsheetml/2006/main" count="417" uniqueCount="125">
  <si>
    <t>I</t>
  </si>
  <si>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</si>
  <si>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</si>
  <si>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</si>
  <si>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</si>
  <si>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</si>
  <si>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</si>
  <si>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</si>
  <si>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</si>
  <si>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</si>
  <si>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</si>
  <si>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</si>
  <si>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</si>
  <si>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</si>
  <si>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</si>
  <si>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</si>
  <si>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</si>
  <si>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</si>
  <si>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</si>
  <si>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</si>
  <si>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</si>
  <si>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</si>
  <si>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</si>
  <si>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</si>
  <si>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</si>
  <si>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</si>
  <si>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</si>
  <si>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Khu vực đô thị cũ</t>
  </si>
  <si>
    <t xml:space="preserve"> Đường Lương Văn Tri đoạn 1</t>
  </si>
  <si>
    <t>Km 28 +100</t>
  </si>
  <si>
    <t>Km 29 +500</t>
  </si>
  <si>
    <t xml:space="preserve">Đường Phùng Chí Kiên
</t>
  </si>
  <si>
    <t xml:space="preserve"> Đường Lương Văn Tri (km 28+530/quốc lộ 1B). </t>
  </si>
  <si>
    <t>Giáp chân núi đá</t>
  </si>
  <si>
    <t>Đường Lê Quý Đôn</t>
  </si>
  <si>
    <t>Đường Tân An (Km0+943/đường huyện 54)</t>
  </si>
  <si>
    <t>Đường Lương Văn Tri (Km 28+940/quốc lộ 1B)</t>
  </si>
  <si>
    <t>Đường Trần Phú</t>
  </si>
  <si>
    <t>Đường Lương Văn Tri (Km 28+459/quốc lộ 1B)</t>
  </si>
  <si>
    <t>Cổng trường PTTH Lương Văn Tri</t>
  </si>
  <si>
    <t>Đường Ngô Gia Tự</t>
  </si>
  <si>
    <t xml:space="preserve"> Đường Lương Văn Tri (km 28+709/quốc lộ 1B). </t>
  </si>
  <si>
    <t>Đường Lê Quý Đôn (Km0 + 377/nhánh I)</t>
  </si>
  <si>
    <t xml:space="preserve"> Đường Lương Văn Tri, đoạn 2</t>
  </si>
  <si>
    <t>Km 31 +300</t>
  </si>
  <si>
    <t>Đường Thanh Xuân</t>
  </si>
  <si>
    <t xml:space="preserve">Ngã ba Tu Đồn
 (đi xã Bình Phúc)  </t>
  </si>
  <si>
    <t>Km 182+1500 
Đường QL 279</t>
  </si>
  <si>
    <t>Đường Hòa Bình, đoạn 1</t>
  </si>
  <si>
    <t xml:space="preserve">Đường Lương Văn Tri rẽ vào đường Hòa Bình </t>
  </si>
  <si>
    <t xml:space="preserve">Giáp cầu Hòa Bình </t>
  </si>
  <si>
    <t>Đường Lương Văn Tri,đoạn 3</t>
  </si>
  <si>
    <t>Đầu cầu Pó Piya (Km 32+700)</t>
  </si>
  <si>
    <t>Đường Tân An (đi Lùng Hang) đoạn 1</t>
  </si>
  <si>
    <t xml:space="preserve">Km28+220 Quốc lộ 1B </t>
  </si>
  <si>
    <t>Km16+950 đường ĐH.53</t>
  </si>
  <si>
    <t>Đường Hòa Bình, đoạn 2</t>
  </si>
  <si>
    <t>Đầu cầu Hòa Bình (đường Hòa bình - Bình La)</t>
  </si>
  <si>
    <t>Km 0+900</t>
  </si>
  <si>
    <t>Đường Lương Văn Tri, đoạn 4</t>
  </si>
  <si>
    <t xml:space="preserve">Km 28+100 (đi xã Điềm He) </t>
  </si>
  <si>
    <t>Km 26 Quốc lộ 1B.</t>
  </si>
  <si>
    <t>Đường Hòa Bình, đoạn 3</t>
  </si>
  <si>
    <t>Hết mốc  địa giới hành chính thị trấn Văn Quan giáp xã Hòa Bình</t>
  </si>
  <si>
    <t>Đường Lùng Cà đoạn 1</t>
  </si>
  <si>
    <t xml:space="preserve">Đầu cầu Đức Hinh </t>
  </si>
  <si>
    <t>Nhà máy nước thị trấn Văn Quan</t>
  </si>
  <si>
    <t>Đường Lùng Cà đoạn 2</t>
  </si>
  <si>
    <t>Hết phố Đức Thịnh</t>
  </si>
  <si>
    <t>Đường Tân An (đi Lùng Hang) đoạn 2</t>
  </si>
  <si>
    <t>Km16+950 
đường ĐH.53</t>
  </si>
  <si>
    <t>hết phố Tân An</t>
  </si>
  <si>
    <t>Đường dẫn cầu Tân Sơn</t>
  </si>
  <si>
    <t xml:space="preserve">Đường Quốc lộ 1B </t>
  </si>
  <si>
    <t>đầu cầu Tân Sơn</t>
  </si>
  <si>
    <t>Đường vào thôn Bản Bác</t>
  </si>
  <si>
    <t>Km 0 (Km25+400 đường Quốc lộ 1B)</t>
  </si>
  <si>
    <t>Cuối thôn Bản Bác</t>
  </si>
  <si>
    <t>Đường Bản coóng</t>
  </si>
  <si>
    <t xml:space="preserve">Từ đường Quốc lộ 279 </t>
  </si>
  <si>
    <t>Các khu dân cư và tái định cư</t>
  </si>
  <si>
    <t>Khu tái định cư dự án Khu dân cư Đức Tâm II</t>
  </si>
  <si>
    <t>Khu tái định cư dự án Mở rộng khuôn viên tượng đài Lương Văn Tri</t>
  </si>
  <si>
    <t>Đường Quốc lộ 279: đoạn 1</t>
  </si>
  <si>
    <t>Km 182+1500
 Quốc lộ 279</t>
  </si>
  <si>
    <t>Hết địa giới thị trấn Văn Quan giáp xã Bình Phúc</t>
  </si>
  <si>
    <t>Đường Quốc lộ 1B (phố Nà Lộc)</t>
  </si>
  <si>
    <t>Km 26 Quốc lộ 1B</t>
  </si>
  <si>
    <t>hết địa giới thị trấn Văn Quan giáp xã Điềm He</t>
  </si>
  <si>
    <t>Đường quốc lộ 279: đoạn 2</t>
  </si>
  <si>
    <t>Cuối thôn Bản Cóong</t>
  </si>
  <si>
    <t>Mốc địa giới hành chính xã Xuân Mai (gồm các thôn: Khòn Khẻ, Bản Dạ), giáp xã Bình Phúc</t>
  </si>
  <si>
    <t>Đường nhánh</t>
  </si>
  <si>
    <t>Rẽ từ nhà họp thôn Bản Cóong</t>
  </si>
  <si>
    <t>Cầu sắt qua phố Đức Tâm</t>
  </si>
  <si>
    <t xml:space="preserve"> Khu vực còn lại tại đô thị (các vị trí không quy định giá)</t>
  </si>
  <si>
    <t xml:space="preserve">22. Xã Văn Quan </t>
  </si>
  <si>
    <t>BẢNG 22.1: BẢNG GIÁ ĐẤT Ở TẠI ĐÔ THỊ</t>
  </si>
  <si>
    <t>Đường quốc lộ 1B: đoạn 1</t>
  </si>
  <si>
    <t>Đầu cầu Bó Pia giáp danh phố Tân Long, thị trấn Văn Quan</t>
  </si>
  <si>
    <t>Đầu cầu Bản Giềng thôn Khòn Coọng</t>
  </si>
  <si>
    <t>Đường quốc lộ 1B: đoạn 2</t>
  </si>
  <si>
    <t>Cầu Bản Giềng</t>
  </si>
  <si>
    <t>Giáp ranh xã Lương Năng (thôn Khòn Cọong)</t>
  </si>
  <si>
    <t>Đường Tỉnh lộ 233</t>
  </si>
  <si>
    <t>Km1+410 thôn Khòn Hẩu (tiếp giáp với thị trấn Văn Quan)</t>
  </si>
  <si>
    <t>Km 7+200 thôn Nà Thượng (tiếp giáp với xã Bình La, huyện Bình Gia)</t>
  </si>
  <si>
    <t>22. Xã Văn Quan</t>
  </si>
  <si>
    <t>BẢNG 22.2: BẢNG GIÁ ĐẤT Ở TẠI NÔNG THÔN</t>
  </si>
  <si>
    <t>BẢNG 22.7: BẢNG GIÁ ĐẤT NÔNG NGHIỆP</t>
  </si>
  <si>
    <t>Thị Trấn Văn Quan cũ</t>
  </si>
  <si>
    <t>Xã Tú Xuyên cũ</t>
  </si>
  <si>
    <t>Xã Hòa Bình cũ</t>
  </si>
  <si>
    <t>Thị trấn Văn Quan cũ</t>
  </si>
  <si>
    <t>20.1</t>
  </si>
  <si>
    <t>20.2</t>
  </si>
  <si>
    <t>Ghi chú: Các vị trí (Vị trí 2, vị trí 3, vị trí 4) không có mức giá thì áp dụng theo bảng giá đất các khu vực còn lại tại đô thị.</t>
  </si>
  <si>
    <t xml:space="preserve"> Xã Tú Xuyên cũ</t>
  </si>
  <si>
    <t>Ghi chú: Các vị trí (Vị trí 2, vị trí 3) không có mức giá thì áp dụng theo bảng giá đất các khu vực còn lại tại nông thôn.</t>
  </si>
  <si>
    <t>BẢNG 22.3: BẢNG GIÁ ĐẤT THƯƠNG MẠI DỊCH VỤ TẠI ĐÔ THỊ</t>
  </si>
  <si>
    <t>Giá đất thương mại, dịch vụ</t>
  </si>
  <si>
    <t>BẢNG 22.5: BẢNG GIÁ ĐẤT CƠ SỞ SẢN XUẤT PHI NÔNG NGHIỆP TẠI ĐÔ THỊ</t>
  </si>
  <si>
    <t>Giá đất cơ sở sản xuất phi nông nghiệp</t>
  </si>
  <si>
    <t>BẢNG 22.4: BẢNG GIÁ ĐẤT THƯƠNG MẠI DỊCH VỤ TẠI NÔNG THÔN</t>
  </si>
  <si>
    <t>BẢNG 22.6: BẢNG GIÁ ĐẤT CƠ SỞ SẢN XUẤT PHI NÔNG NGHIỆP TẠI NÔNG THÔN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</si>
</sst>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rgb="FFFFFFFF"/>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s>
  <cellStyleXfs count="5">
    <xf numFmtId="0" fontId="0" fillId="0" borderId="0"/>
    <xf numFmtId="43" fontId="7" fillId="0" borderId="0" applyFont="0" applyFill="0" applyBorder="0" applyAlignment="0" applyProtection="0"/>
    <xf numFmtId="0" fontId="7" fillId="0" borderId="0"/>
    <xf numFmtId="0" fontId="7" fillId="0" borderId="0"/>
    <xf numFmtId="0" fontId="7" fillId="0" borderId="0"/>
  </cellStyleXfs>
  <cellXfs count="9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9" xfId="0" applyFont="1" applyBorder="1" applyAlignment="1">
      <alignment horizontal="left" vertical="center" wrapText="1"/>
    </xf>
    <xf numFmtId="0" fontId="2" fillId="3" borderId="9" xfId="0" applyFont="1" applyFill="1" applyBorder="1" applyAlignment="1">
      <alignment horizontal="left" vertical="center" wrapText="1"/>
    </xf>
    <xf numFmtId="0" fontId="2" fillId="0" borderId="10" xfId="0" applyFont="1" applyBorder="1" applyAlignment="1">
      <alignment horizontal="left" vertical="center" wrapText="1"/>
    </xf>
    <xf numFmtId="0" fontId="8" fillId="4" borderId="10" xfId="0" applyFont="1" applyFill="1" applyBorder="1" applyAlignment="1">
      <alignment horizontal="left" vertical="center" wrapText="1"/>
    </xf>
    <xf numFmtId="0" fontId="8" fillId="4" borderId="9" xfId="0" applyFont="1" applyFill="1" applyBorder="1" applyAlignment="1">
      <alignment horizontal="left" vertical="center" wrapText="1"/>
    </xf>
    <xf numFmtId="0" fontId="2"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1" fillId="0" borderId="9" xfId="0" applyFont="1" applyBorder="1" applyAlignment="1">
      <alignment horizontal="left" vertical="center" wrapText="1"/>
    </xf>
    <xf numFmtId="0" fontId="8" fillId="0" borderId="0" xfId="0" applyFont="1" applyAlignment="1">
      <alignment vertical="center"/>
    </xf>
    <xf numFmtId="164" fontId="2" fillId="0" borderId="1" xfId="0" applyNumberFormat="1" applyFont="1" applyBorder="1" applyAlignment="1">
      <alignment horizontal="left" vertical="center" wrapText="1"/>
    </xf>
    <xf numFmtId="164" fontId="2" fillId="0" borderId="1" xfId="2"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1" fillId="0" borderId="0" xfId="0" applyFont="1" applyAlignment="1">
      <alignment vertical="center" wrapText="1"/>
    </xf>
    <xf numFmtId="0" fontId="1" fillId="0" borderId="1" xfId="2" applyFont="1" applyBorder="1" applyAlignment="1">
      <alignment horizontal="right" vertical="center" wrapText="1"/>
    </xf>
    <xf numFmtId="0" fontId="1" fillId="0" borderId="9" xfId="0" applyFont="1" applyBorder="1" applyAlignment="1">
      <alignment horizontal="right" vertical="center" wrapText="1"/>
    </xf>
    <xf numFmtId="3" fontId="2" fillId="2" borderId="1" xfId="2" applyNumberFormat="1" applyFont="1" applyFill="1" applyBorder="1" applyAlignment="1">
      <alignment horizontal="right" vertical="center" wrapText="1"/>
    </xf>
    <xf numFmtId="164" fontId="2" fillId="0" borderId="1" xfId="3" applyNumberFormat="1" applyFont="1" applyBorder="1" applyAlignment="1">
      <alignment horizontal="right" vertical="center" wrapText="1"/>
    </xf>
    <xf numFmtId="0" fontId="2" fillId="0" borderId="9" xfId="3" applyFont="1" applyBorder="1" applyAlignment="1">
      <alignment horizontal="left" vertical="center" wrapText="1"/>
    </xf>
    <xf numFmtId="0" fontId="2" fillId="2" borderId="9" xfId="3" applyFont="1" applyFill="1" applyBorder="1" applyAlignment="1">
      <alignment horizontal="left" vertical="center" wrapText="1"/>
    </xf>
    <xf numFmtId="0" fontId="2" fillId="2" borderId="13" xfId="3" applyFont="1" applyFill="1" applyBorder="1" applyAlignment="1">
      <alignment horizontal="left" vertical="center" wrapText="1"/>
    </xf>
    <xf numFmtId="0" fontId="1" fillId="2" borderId="9" xfId="3" applyFont="1" applyFill="1" applyBorder="1" applyAlignment="1">
      <alignment horizontal="left" vertical="center" wrapText="1"/>
    </xf>
    <xf numFmtId="49" fontId="2" fillId="0" borderId="1" xfId="3" applyNumberFormat="1" applyFont="1" applyBorder="1" applyAlignment="1">
      <alignment horizontal="left" vertical="center" wrapText="1"/>
    </xf>
    <xf numFmtId="164" fontId="2" fillId="0" borderId="0" xfId="3" applyNumberFormat="1" applyFont="1" applyAlignment="1">
      <alignment horizontal="right" vertical="center" wrapText="1"/>
    </xf>
    <xf numFmtId="0" fontId="2" fillId="2" borderId="10" xfId="3" applyFont="1" applyFill="1" applyBorder="1" applyAlignment="1">
      <alignment horizontal="left" vertical="center" wrapText="1"/>
    </xf>
    <xf numFmtId="3" fontId="3" fillId="2" borderId="5" xfId="0" applyNumberFormat="1" applyFont="1" applyFill="1" applyBorder="1" applyAlignment="1">
      <alignment horizontal="right" vertical="center" wrapText="1"/>
    </xf>
    <xf numFmtId="0" fontId="2" fillId="2" borderId="6" xfId="0" applyFont="1" applyFill="1" applyBorder="1" applyAlignment="1">
      <alignment horizontal="center" vertical="center" wrapText="1"/>
    </xf>
    <xf numFmtId="49" fontId="2" fillId="0" borderId="6" xfId="3" applyNumberFormat="1" applyFont="1" applyBorder="1" applyAlignment="1">
      <alignment horizontal="left" vertical="center" wrapText="1"/>
    </xf>
    <xf numFmtId="0" fontId="2" fillId="2" borderId="6" xfId="0" applyFont="1" applyFill="1" applyBorder="1" applyAlignment="1">
      <alignment vertical="center" wrapText="1"/>
    </xf>
    <xf numFmtId="164" fontId="2" fillId="0" borderId="0" xfId="0" applyNumberFormat="1" applyFont="1" applyAlignment="1">
      <alignment horizontal="right" vertical="center" wrapText="1"/>
    </xf>
    <xf numFmtId="2"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11" fillId="2" borderId="0" xfId="0" applyFont="1" applyFill="1"/>
    <xf numFmtId="0" fontId="1" fillId="0" borderId="5" xfId="0" applyFont="1" applyBorder="1" applyAlignment="1">
      <alignment vertical="center" wrapText="1"/>
    </xf>
    <xf numFmtId="164" fontId="2" fillId="0" borderId="1" xfId="0" applyNumberFormat="1" applyFont="1" applyBorder="1" applyAlignment="1">
      <alignment vertical="center" wrapText="1"/>
    </xf>
    <xf numFmtId="0" fontId="1" fillId="0" borderId="9" xfId="3" applyFont="1" applyBorder="1" applyAlignment="1">
      <alignment horizontal="left" vertical="center" wrapText="1"/>
    </xf>
    <xf numFmtId="164" fontId="2" fillId="0" borderId="6" xfId="3" applyNumberFormat="1" applyFont="1" applyBorder="1" applyAlignment="1">
      <alignment horizontal="right" vertical="center" wrapText="1"/>
    </xf>
    <xf numFmtId="0" fontId="1" fillId="0" borderId="0" xfId="3" applyFont="1" applyAlignment="1">
      <alignment vertical="center" wrapText="1"/>
    </xf>
    <xf numFmtId="0" fontId="1" fillId="2" borderId="5" xfId="0" applyFont="1" applyFill="1" applyBorder="1" applyAlignment="1">
      <alignment horizontal="center" vertical="center" wrapText="1"/>
    </xf>
    <xf numFmtId="0" fontId="1" fillId="2" borderId="10" xfId="3" applyFont="1" applyFill="1" applyBorder="1" applyAlignment="1">
      <alignment horizontal="left" vertical="center" wrapText="1"/>
    </xf>
    <xf numFmtId="3" fontId="1" fillId="2" borderId="5" xfId="0" applyNumberFormat="1" applyFont="1" applyFill="1" applyBorder="1" applyAlignment="1">
      <alignment horizontal="right" vertical="center" wrapText="1"/>
    </xf>
    <xf numFmtId="3" fontId="9" fillId="2" borderId="5" xfId="0" applyNumberFormat="1" applyFont="1" applyFill="1" applyBorder="1" applyAlignment="1">
      <alignment horizontal="right" vertical="center" wrapText="1"/>
    </xf>
    <xf numFmtId="0" fontId="2" fillId="2" borderId="1" xfId="3" applyFont="1" applyFill="1" applyBorder="1" applyAlignment="1">
      <alignment horizontal="left" vertical="center" wrapText="1"/>
    </xf>
    <xf numFmtId="164" fontId="1" fillId="0" borderId="1" xfId="2" applyNumberFormat="1" applyFont="1" applyBorder="1" applyAlignment="1">
      <alignment horizontal="right" vertical="center" wrapText="1"/>
    </xf>
    <xf numFmtId="0" fontId="5" fillId="2" borderId="0" xfId="0" applyFont="1" applyFill="1" applyAlignment="1">
      <alignment vertical="center" wrapText="1"/>
    </xf>
    <xf numFmtId="0" fontId="1" fillId="0" borderId="1" xfId="0" applyFont="1" applyBorder="1" applyAlignment="1">
      <alignment horizontal="left" vertical="center" wrapText="1"/>
    </xf>
    <xf numFmtId="0" fontId="5" fillId="2" borderId="1" xfId="0" applyFont="1" applyFill="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1" fillId="0" borderId="1" xfId="3" applyFont="1" applyBorder="1" applyAlignment="1">
      <alignment horizontal="left"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2" fillId="0" borderId="2" xfId="1" applyNumberFormat="1" applyFont="1" applyFill="1" applyBorder="1" applyAlignment="1">
      <alignment horizontal="center" vertical="center"/>
    </xf>
    <xf numFmtId="164" fontId="2" fillId="0" borderId="3" xfId="1" applyNumberFormat="1" applyFont="1" applyFill="1" applyBorder="1" applyAlignment="1">
      <alignment horizontal="center" vertical="center"/>
    </xf>
    <xf numFmtId="164" fontId="2" fillId="0" borderId="4" xfId="1" applyNumberFormat="1" applyFont="1" applyFill="1" applyBorder="1" applyAlignment="1">
      <alignment horizontal="center" vertical="center"/>
    </xf>
    <xf numFmtId="0" fontId="5" fillId="0" borderId="0" xfId="0" applyFont="1" applyAlignment="1">
      <alignment horizontal="right" vertical="center" wrapText="1"/>
    </xf>
  </cellXfs>
  <cellStyles count="5">
    <cellStyle name="Bình thường" xfId="0" builtinId="0"/>
    <cellStyle name="Dấu phẩy" xfId="1" builtinId="3"/>
    <cellStyle name="Normal 4 2" xfId="4" xr:uid="{00000000-0005-0000-0000-000002000000}"/>
    <cellStyle name="Normal 5" xfId="2" xr:uid="{00000000-0005-0000-0000-000003000000}"/>
    <cellStyle name="Normal 6"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ownloads/2.%20T&#7892;NG%20H&#7906;P%20BG&#272;%20L&#7840;NG%20S&#416;N%2010.8/2.%20T&#7892;NG%20H&#7906;P%20BG&#272;%20L&#7840;NG%20S&#416;N%2010.8/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70"/>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0" customWidth="1"/>
    <col min="9" max="16384" width="9.140625" style="3"/>
  </cols>
  <sheetData>
    <row r="1" spans="1:8" ht="15.75" x14ac:dyDescent="0.25">
      <c r="A1" s="5"/>
      <c r="B1" s="13"/>
      <c r="C1" s="13"/>
      <c r="D1" s="13"/>
      <c r="E1" s="14"/>
      <c r="F1" s="14"/>
      <c r="G1" s="14"/>
      <c r="H1" s="14"/>
    </row>
    <row r="2" spans="1:8" ht="15.75" x14ac:dyDescent="0.25">
      <c r="A2" s="77" t="s">
        <v>96</v>
      </c>
      <c r="B2" s="77"/>
      <c r="C2" s="13"/>
      <c r="D2" s="13"/>
      <c r="E2" s="14"/>
      <c r="F2" s="14"/>
      <c r="G2" s="78" t="s">
        <v>18</v>
      </c>
      <c r="H2" s="78"/>
    </row>
    <row r="3" spans="1:8" ht="15.75" x14ac:dyDescent="0.25">
      <c r="A3" s="12"/>
      <c r="B3" s="13"/>
      <c r="C3" s="13"/>
      <c r="D3" s="13"/>
      <c r="E3" s="14"/>
      <c r="F3" s="14"/>
      <c r="G3" s="14"/>
      <c r="H3" s="14"/>
    </row>
    <row r="4" spans="1:8" ht="15.75" x14ac:dyDescent="0.25">
      <c r="A4" s="82" t="s">
        <v>97</v>
      </c>
      <c r="B4" s="82"/>
      <c r="C4" s="82"/>
      <c r="D4" s="82"/>
      <c r="E4" s="82"/>
      <c r="F4" s="82"/>
      <c r="G4" s="82"/>
      <c r="H4" s="82"/>
    </row>
    <row r="5" spans="1:8" ht="15.75" x14ac:dyDescent="0.25">
      <c r="A5" s="79" t="s">
        <v>20</v>
      </c>
      <c r="B5" s="79"/>
      <c r="C5" s="79"/>
      <c r="D5" s="79"/>
      <c r="E5" s="79"/>
      <c r="F5" s="79"/>
      <c r="G5" s="79"/>
      <c r="H5" s="79"/>
    </row>
    <row r="6" spans="1:8" ht="15.75" x14ac:dyDescent="0.25">
      <c r="A6" s="80" t="s">
        <v>5</v>
      </c>
      <c r="B6" s="80"/>
      <c r="C6" s="80"/>
      <c r="D6" s="80"/>
      <c r="E6" s="80"/>
      <c r="F6" s="80"/>
      <c r="G6" s="80"/>
      <c r="H6" s="80"/>
    </row>
    <row r="7" spans="1:8" ht="15.75" x14ac:dyDescent="0.25">
      <c r="A7" s="81" t="s">
        <v>1</v>
      </c>
      <c r="B7" s="81" t="s">
        <v>2</v>
      </c>
      <c r="C7" s="81" t="s">
        <v>3</v>
      </c>
      <c r="D7" s="81"/>
      <c r="E7" s="81" t="s">
        <v>19</v>
      </c>
      <c r="F7" s="81"/>
      <c r="G7" s="81"/>
      <c r="H7" s="81"/>
    </row>
    <row r="8" spans="1:8" ht="15.75" x14ac:dyDescent="0.25">
      <c r="A8" s="81"/>
      <c r="B8" s="81"/>
      <c r="C8" s="8" t="s">
        <v>6</v>
      </c>
      <c r="D8" s="8" t="s">
        <v>7</v>
      </c>
      <c r="E8" s="15" t="s">
        <v>4</v>
      </c>
      <c r="F8" s="15" t="s">
        <v>9</v>
      </c>
      <c r="G8" s="15" t="s">
        <v>10</v>
      </c>
      <c r="H8" s="15" t="s">
        <v>11</v>
      </c>
    </row>
    <row r="9" spans="1:8" s="18" customFormat="1" ht="15.75" x14ac:dyDescent="0.25">
      <c r="A9" s="17" t="s">
        <v>0</v>
      </c>
      <c r="B9" s="16" t="s">
        <v>113</v>
      </c>
      <c r="C9" s="16"/>
      <c r="D9" s="16"/>
      <c r="E9" s="17"/>
      <c r="F9" s="17"/>
      <c r="G9" s="17"/>
      <c r="H9" s="17"/>
    </row>
    <row r="10" spans="1:8" ht="31.5" x14ac:dyDescent="0.25">
      <c r="A10" s="4">
        <v>1</v>
      </c>
      <c r="B10" s="26" t="s">
        <v>28</v>
      </c>
      <c r="C10" s="26" t="s">
        <v>29</v>
      </c>
      <c r="D10" s="26" t="s">
        <v>30</v>
      </c>
      <c r="E10" s="39">
        <v>7230000</v>
      </c>
      <c r="F10" s="40">
        <v>4338000</v>
      </c>
      <c r="G10" s="40">
        <v>2892000</v>
      </c>
      <c r="H10" s="40">
        <v>1446000</v>
      </c>
    </row>
    <row r="11" spans="1:8" ht="31.5" x14ac:dyDescent="0.25">
      <c r="A11" s="4">
        <v>2</v>
      </c>
      <c r="B11" s="26" t="s">
        <v>31</v>
      </c>
      <c r="C11" s="26" t="s">
        <v>32</v>
      </c>
      <c r="D11" s="26" t="s">
        <v>33</v>
      </c>
      <c r="E11" s="39">
        <v>5020000</v>
      </c>
      <c r="F11" s="40">
        <v>3012000</v>
      </c>
      <c r="G11" s="40">
        <v>2008000</v>
      </c>
      <c r="H11" s="40">
        <v>1004000</v>
      </c>
    </row>
    <row r="12" spans="1:8" ht="47.25" x14ac:dyDescent="0.25">
      <c r="A12" s="4">
        <v>3</v>
      </c>
      <c r="B12" s="26" t="s">
        <v>34</v>
      </c>
      <c r="C12" s="26" t="s">
        <v>35</v>
      </c>
      <c r="D12" s="26" t="s">
        <v>36</v>
      </c>
      <c r="E12" s="39">
        <v>4970000</v>
      </c>
      <c r="F12" s="40">
        <v>2982000</v>
      </c>
      <c r="G12" s="40">
        <v>1988000</v>
      </c>
      <c r="H12" s="40">
        <v>994000</v>
      </c>
    </row>
    <row r="13" spans="1:8" ht="31.5" x14ac:dyDescent="0.25">
      <c r="A13" s="4">
        <v>4</v>
      </c>
      <c r="B13" s="26" t="s">
        <v>37</v>
      </c>
      <c r="C13" s="26" t="s">
        <v>38</v>
      </c>
      <c r="D13" s="26" t="s">
        <v>39</v>
      </c>
      <c r="E13" s="39">
        <v>4570000</v>
      </c>
      <c r="F13" s="40">
        <v>2742000</v>
      </c>
      <c r="G13" s="40">
        <v>1828000</v>
      </c>
      <c r="H13" s="40">
        <v>914000</v>
      </c>
    </row>
    <row r="14" spans="1:8" ht="31.5" x14ac:dyDescent="0.25">
      <c r="A14" s="4">
        <v>5</v>
      </c>
      <c r="B14" s="26" t="s">
        <v>40</v>
      </c>
      <c r="C14" s="26" t="s">
        <v>41</v>
      </c>
      <c r="D14" s="26" t="s">
        <v>42</v>
      </c>
      <c r="E14" s="39">
        <v>5080000</v>
      </c>
      <c r="F14" s="40">
        <v>3048000</v>
      </c>
      <c r="G14" s="40">
        <v>2032000</v>
      </c>
      <c r="H14" s="40">
        <v>1016000</v>
      </c>
    </row>
    <row r="15" spans="1:8" ht="31.5" x14ac:dyDescent="0.25">
      <c r="A15" s="4">
        <v>6</v>
      </c>
      <c r="B15" s="26" t="s">
        <v>43</v>
      </c>
      <c r="C15" s="26" t="s">
        <v>30</v>
      </c>
      <c r="D15" s="26" t="s">
        <v>44</v>
      </c>
      <c r="E15" s="39">
        <v>4370000</v>
      </c>
      <c r="F15" s="40">
        <v>2622000</v>
      </c>
      <c r="G15" s="40">
        <v>1748000</v>
      </c>
      <c r="H15" s="40">
        <v>874000</v>
      </c>
    </row>
    <row r="16" spans="1:8" ht="31.5" x14ac:dyDescent="0.25">
      <c r="A16" s="4">
        <v>7</v>
      </c>
      <c r="B16" s="26" t="s">
        <v>45</v>
      </c>
      <c r="C16" s="27" t="s">
        <v>46</v>
      </c>
      <c r="D16" s="27" t="s">
        <v>47</v>
      </c>
      <c r="E16" s="39">
        <v>4410000</v>
      </c>
      <c r="F16" s="40">
        <v>2646000</v>
      </c>
      <c r="G16" s="40">
        <v>1764000</v>
      </c>
      <c r="H16" s="40">
        <v>882000</v>
      </c>
    </row>
    <row r="17" spans="1:8" ht="31.5" x14ac:dyDescent="0.25">
      <c r="A17" s="4">
        <v>8</v>
      </c>
      <c r="B17" s="28" t="s">
        <v>48</v>
      </c>
      <c r="C17" s="29" t="s">
        <v>49</v>
      </c>
      <c r="D17" s="29" t="s">
        <v>50</v>
      </c>
      <c r="E17" s="39">
        <v>2890000</v>
      </c>
      <c r="F17" s="40">
        <v>1734000</v>
      </c>
      <c r="G17" s="40">
        <v>1156000</v>
      </c>
      <c r="H17" s="40">
        <v>578000</v>
      </c>
    </row>
    <row r="18" spans="1:8" ht="31.5" x14ac:dyDescent="0.25">
      <c r="A18" s="4">
        <v>9</v>
      </c>
      <c r="B18" s="26" t="s">
        <v>51</v>
      </c>
      <c r="C18" s="30" t="s">
        <v>44</v>
      </c>
      <c r="D18" s="30" t="s">
        <v>52</v>
      </c>
      <c r="E18" s="39">
        <v>2580000</v>
      </c>
      <c r="F18" s="40">
        <v>1548000</v>
      </c>
      <c r="G18" s="40">
        <v>1032000</v>
      </c>
      <c r="H18" s="40">
        <v>516000</v>
      </c>
    </row>
    <row r="19" spans="1:8" ht="31.5" x14ac:dyDescent="0.25">
      <c r="A19" s="4">
        <v>10</v>
      </c>
      <c r="B19" s="28" t="s">
        <v>53</v>
      </c>
      <c r="C19" s="28" t="s">
        <v>54</v>
      </c>
      <c r="D19" s="28" t="s">
        <v>55</v>
      </c>
      <c r="E19" s="39">
        <v>7030000</v>
      </c>
      <c r="F19" s="40">
        <v>4218000</v>
      </c>
      <c r="G19" s="40">
        <v>2812000</v>
      </c>
      <c r="H19" s="40">
        <v>1406000</v>
      </c>
    </row>
    <row r="20" spans="1:8" ht="31.5" x14ac:dyDescent="0.25">
      <c r="A20" s="4">
        <v>11</v>
      </c>
      <c r="B20" s="31" t="s">
        <v>56</v>
      </c>
      <c r="C20" s="32" t="s">
        <v>57</v>
      </c>
      <c r="D20" s="32" t="s">
        <v>58</v>
      </c>
      <c r="E20" s="39">
        <v>1710000</v>
      </c>
      <c r="F20" s="40">
        <v>1026000</v>
      </c>
      <c r="G20" s="40">
        <v>684000</v>
      </c>
      <c r="H20" s="40">
        <v>342000</v>
      </c>
    </row>
    <row r="21" spans="1:8" ht="31.5" x14ac:dyDescent="0.25">
      <c r="A21" s="4">
        <v>12</v>
      </c>
      <c r="B21" s="33" t="s">
        <v>59</v>
      </c>
      <c r="C21" s="34" t="s">
        <v>60</v>
      </c>
      <c r="D21" s="34" t="s">
        <v>61</v>
      </c>
      <c r="E21" s="39">
        <v>3240000</v>
      </c>
      <c r="F21" s="40">
        <v>1944000</v>
      </c>
      <c r="G21" s="40">
        <v>1296000</v>
      </c>
      <c r="H21" s="40"/>
    </row>
    <row r="22" spans="1:8" ht="47.25" x14ac:dyDescent="0.25">
      <c r="A22" s="4">
        <v>13</v>
      </c>
      <c r="B22" s="26" t="s">
        <v>62</v>
      </c>
      <c r="C22" s="30" t="s">
        <v>58</v>
      </c>
      <c r="D22" s="30" t="s">
        <v>63</v>
      </c>
      <c r="E22" s="39">
        <v>1410000</v>
      </c>
      <c r="F22" s="40">
        <v>846000</v>
      </c>
      <c r="G22" s="40">
        <v>564000</v>
      </c>
      <c r="H22" s="40"/>
    </row>
    <row r="23" spans="1:8" ht="31.5" x14ac:dyDescent="0.25">
      <c r="A23" s="4">
        <v>14</v>
      </c>
      <c r="B23" s="34" t="s">
        <v>64</v>
      </c>
      <c r="C23" s="34" t="s">
        <v>65</v>
      </c>
      <c r="D23" s="34" t="s">
        <v>66</v>
      </c>
      <c r="E23" s="39">
        <v>1360000</v>
      </c>
      <c r="F23" s="40">
        <v>816000</v>
      </c>
      <c r="G23" s="40"/>
      <c r="H23" s="40"/>
    </row>
    <row r="24" spans="1:8" ht="31.5" x14ac:dyDescent="0.25">
      <c r="A24" s="4">
        <v>15</v>
      </c>
      <c r="B24" s="26" t="s">
        <v>67</v>
      </c>
      <c r="C24" s="26" t="s">
        <v>66</v>
      </c>
      <c r="D24" s="26" t="s">
        <v>68</v>
      </c>
      <c r="E24" s="39">
        <v>790000</v>
      </c>
      <c r="F24" s="40"/>
      <c r="G24" s="40"/>
      <c r="H24" s="40"/>
    </row>
    <row r="25" spans="1:8" ht="31.5" x14ac:dyDescent="0.25">
      <c r="A25" s="4">
        <v>16</v>
      </c>
      <c r="B25" s="26" t="s">
        <v>69</v>
      </c>
      <c r="C25" s="26" t="s">
        <v>70</v>
      </c>
      <c r="D25" s="26" t="s">
        <v>71</v>
      </c>
      <c r="E25" s="39">
        <v>910000</v>
      </c>
      <c r="F25" s="40"/>
      <c r="G25" s="40"/>
      <c r="H25" s="40"/>
    </row>
    <row r="26" spans="1:8" ht="15.75" x14ac:dyDescent="0.25">
      <c r="A26" s="4">
        <v>17</v>
      </c>
      <c r="B26" s="35" t="s">
        <v>72</v>
      </c>
      <c r="C26" s="28" t="s">
        <v>73</v>
      </c>
      <c r="D26" s="28" t="s">
        <v>74</v>
      </c>
      <c r="E26" s="39">
        <v>4910000</v>
      </c>
      <c r="F26" s="40">
        <v>2946000</v>
      </c>
      <c r="G26" s="40">
        <v>1964000</v>
      </c>
      <c r="H26" s="40">
        <v>982000</v>
      </c>
    </row>
    <row r="27" spans="1:8" ht="31.5" x14ac:dyDescent="0.25">
      <c r="A27" s="4">
        <v>18</v>
      </c>
      <c r="B27" s="26" t="s">
        <v>75</v>
      </c>
      <c r="C27" s="26" t="s">
        <v>76</v>
      </c>
      <c r="D27" s="26" t="s">
        <v>77</v>
      </c>
      <c r="E27" s="39">
        <v>530000</v>
      </c>
      <c r="F27" s="40">
        <v>318000</v>
      </c>
      <c r="G27" s="40"/>
      <c r="H27" s="40"/>
    </row>
    <row r="28" spans="1:8" ht="15.75" x14ac:dyDescent="0.25">
      <c r="A28" s="4">
        <v>19</v>
      </c>
      <c r="B28" s="26" t="s">
        <v>78</v>
      </c>
      <c r="C28" s="26" t="s">
        <v>79</v>
      </c>
      <c r="D28" s="26" t="s">
        <v>67</v>
      </c>
      <c r="E28" s="39">
        <v>760000</v>
      </c>
      <c r="F28" s="40">
        <v>456000</v>
      </c>
      <c r="G28" s="40"/>
      <c r="H28" s="40"/>
    </row>
    <row r="29" spans="1:8" s="62" customFormat="1" ht="31.5" x14ac:dyDescent="0.25">
      <c r="A29" s="8">
        <v>20</v>
      </c>
      <c r="B29" s="36" t="s">
        <v>80</v>
      </c>
      <c r="C29" s="36"/>
      <c r="D29" s="36"/>
      <c r="E29" s="42"/>
      <c r="F29" s="43"/>
      <c r="G29" s="43"/>
      <c r="H29" s="43"/>
    </row>
    <row r="30" spans="1:8" ht="31.5" x14ac:dyDescent="0.25">
      <c r="A30" s="4" t="s">
        <v>114</v>
      </c>
      <c r="B30" s="26" t="s">
        <v>81</v>
      </c>
      <c r="C30" s="26"/>
      <c r="D30" s="26"/>
      <c r="E30" s="44">
        <v>4016000</v>
      </c>
      <c r="F30" s="40">
        <v>2409600</v>
      </c>
      <c r="G30" s="40"/>
      <c r="H30" s="40"/>
    </row>
    <row r="31" spans="1:8" ht="47.25" x14ac:dyDescent="0.25">
      <c r="A31" s="4" t="s">
        <v>115</v>
      </c>
      <c r="B31" s="26" t="s">
        <v>82</v>
      </c>
      <c r="C31" s="26"/>
      <c r="D31" s="26"/>
      <c r="E31" s="44">
        <v>6500000</v>
      </c>
      <c r="F31" s="40">
        <v>3900000</v>
      </c>
      <c r="G31" s="40"/>
      <c r="H31" s="40"/>
    </row>
    <row r="32" spans="1:8" ht="31.5" x14ac:dyDescent="0.25">
      <c r="A32" s="4">
        <v>21</v>
      </c>
      <c r="B32" s="28" t="s">
        <v>83</v>
      </c>
      <c r="C32" s="28" t="s">
        <v>84</v>
      </c>
      <c r="D32" s="28" t="s">
        <v>85</v>
      </c>
      <c r="E32" s="39">
        <v>2600000</v>
      </c>
      <c r="F32" s="40">
        <v>1560000</v>
      </c>
      <c r="G32" s="40">
        <v>1040000</v>
      </c>
      <c r="H32" s="40">
        <v>520000</v>
      </c>
    </row>
    <row r="33" spans="1:27" ht="31.5" x14ac:dyDescent="0.25">
      <c r="A33" s="4">
        <f>+A32+1</f>
        <v>22</v>
      </c>
      <c r="B33" s="28" t="s">
        <v>86</v>
      </c>
      <c r="C33" s="28" t="s">
        <v>87</v>
      </c>
      <c r="D33" s="28" t="s">
        <v>88</v>
      </c>
      <c r="E33" s="39">
        <v>1470000</v>
      </c>
      <c r="F33" s="40">
        <v>882000</v>
      </c>
      <c r="G33" s="40">
        <v>588000</v>
      </c>
      <c r="H33" s="40"/>
    </row>
    <row r="34" spans="1:27" ht="63" x14ac:dyDescent="0.25">
      <c r="A34" s="4">
        <f t="shared" ref="A34:A35" si="0">+A33+1</f>
        <v>23</v>
      </c>
      <c r="B34" s="28" t="s">
        <v>89</v>
      </c>
      <c r="C34" s="28" t="s">
        <v>90</v>
      </c>
      <c r="D34" s="28" t="s">
        <v>91</v>
      </c>
      <c r="E34" s="39">
        <v>650000</v>
      </c>
      <c r="F34" s="40">
        <v>390000</v>
      </c>
      <c r="G34" s="40">
        <v>260000</v>
      </c>
      <c r="H34" s="40"/>
    </row>
    <row r="35" spans="1:27" s="18" customFormat="1" ht="31.5" x14ac:dyDescent="0.25">
      <c r="A35" s="4">
        <f t="shared" si="0"/>
        <v>24</v>
      </c>
      <c r="B35" s="31" t="s">
        <v>92</v>
      </c>
      <c r="C35" s="31" t="s">
        <v>93</v>
      </c>
      <c r="D35" s="31" t="s">
        <v>94</v>
      </c>
      <c r="E35" s="39">
        <v>700000</v>
      </c>
      <c r="F35" s="40">
        <v>420000</v>
      </c>
      <c r="G35" s="40">
        <v>280000</v>
      </c>
      <c r="H35" s="40"/>
    </row>
    <row r="36" spans="1:27" s="18" customFormat="1" ht="15.75" x14ac:dyDescent="0.25">
      <c r="A36" s="76" t="s">
        <v>116</v>
      </c>
      <c r="B36" s="76"/>
      <c r="C36" s="76"/>
      <c r="D36" s="76"/>
      <c r="E36" s="76"/>
      <c r="F36" s="76"/>
      <c r="G36" s="76"/>
      <c r="H36" s="76"/>
    </row>
    <row r="37" spans="1:27" s="63" customFormat="1" ht="15.6" customHeight="1" x14ac:dyDescent="0.25">
      <c r="A37" s="75" t="s">
        <v>95</v>
      </c>
      <c r="B37" s="75"/>
      <c r="C37" s="75"/>
      <c r="D37" s="75"/>
      <c r="E37" s="75"/>
      <c r="F37" s="75"/>
      <c r="G37" s="75"/>
      <c r="H37" s="75"/>
      <c r="I37" s="41"/>
      <c r="J37" s="41"/>
      <c r="K37" s="41"/>
      <c r="L37" s="41"/>
      <c r="M37" s="41"/>
      <c r="N37" s="41"/>
      <c r="O37" s="41"/>
      <c r="P37" s="41"/>
      <c r="Q37" s="41"/>
      <c r="R37" s="41"/>
      <c r="S37" s="41"/>
      <c r="T37" s="41"/>
      <c r="U37" s="41"/>
      <c r="V37" s="41"/>
      <c r="W37" s="41"/>
      <c r="X37" s="41"/>
      <c r="Y37" s="41"/>
      <c r="Z37" s="41"/>
      <c r="AA37" s="41"/>
    </row>
    <row r="38" spans="1:27" s="10" customFormat="1" ht="15.75" x14ac:dyDescent="0.25">
      <c r="A38" s="1">
        <v>1</v>
      </c>
      <c r="B38" s="31" t="s">
        <v>113</v>
      </c>
      <c r="C38" s="31"/>
      <c r="D38" s="38"/>
      <c r="E38" s="39">
        <v>300000</v>
      </c>
      <c r="F38" s="64"/>
      <c r="G38" s="64"/>
      <c r="H38" s="64"/>
      <c r="I38" s="57"/>
      <c r="J38" s="58"/>
      <c r="K38" s="35"/>
      <c r="N38" s="35"/>
      <c r="O38" s="59"/>
      <c r="P38" s="37"/>
      <c r="Q38" s="37"/>
      <c r="R38" s="37"/>
      <c r="S38" s="37"/>
      <c r="T38" s="37"/>
      <c r="U38" s="37"/>
      <c r="V38" s="37"/>
      <c r="W38" s="37"/>
      <c r="X38" s="37"/>
      <c r="Y38" s="37"/>
      <c r="Z38" s="37"/>
      <c r="AA38" s="37"/>
    </row>
    <row r="39" spans="1:27" ht="62.25" customHeight="1" x14ac:dyDescent="0.25">
      <c r="A39" s="13"/>
      <c r="B39" s="13"/>
      <c r="C39" s="13"/>
      <c r="D39" s="13"/>
      <c r="E39" s="14"/>
      <c r="F39" s="14"/>
      <c r="G39" s="14"/>
      <c r="H39" s="14"/>
    </row>
    <row r="40" spans="1:27" ht="62.25" customHeight="1" x14ac:dyDescent="0.25">
      <c r="A40" s="13"/>
      <c r="B40" s="13"/>
      <c r="C40" s="13"/>
      <c r="D40" s="13"/>
      <c r="E40" s="14"/>
      <c r="F40" s="14"/>
      <c r="G40" s="14"/>
      <c r="H40" s="14"/>
    </row>
    <row r="41" spans="1:27" ht="62.25" customHeight="1" x14ac:dyDescent="0.25">
      <c r="A41" s="13"/>
      <c r="B41" s="13"/>
      <c r="C41" s="13"/>
      <c r="D41" s="13"/>
      <c r="E41" s="14"/>
      <c r="F41" s="14"/>
      <c r="G41" s="14"/>
      <c r="H41" s="14"/>
    </row>
    <row r="42" spans="1:27" ht="62.25" customHeight="1" x14ac:dyDescent="0.25">
      <c r="A42" s="13"/>
      <c r="B42" s="13"/>
      <c r="C42" s="13"/>
      <c r="D42" s="13"/>
      <c r="E42" s="14"/>
      <c r="F42" s="14"/>
      <c r="G42" s="14"/>
      <c r="H42" s="14"/>
    </row>
    <row r="43" spans="1:27" ht="62.25" customHeight="1" x14ac:dyDescent="0.25">
      <c r="A43" s="13"/>
      <c r="B43" s="13"/>
      <c r="C43" s="13"/>
      <c r="D43" s="13"/>
      <c r="E43" s="14"/>
      <c r="F43" s="14"/>
      <c r="G43" s="14"/>
      <c r="H43" s="14"/>
    </row>
    <row r="44" spans="1:27" ht="62.25" customHeight="1" x14ac:dyDescent="0.25">
      <c r="A44" s="13"/>
      <c r="B44" s="13"/>
      <c r="C44" s="13"/>
      <c r="D44" s="13"/>
      <c r="E44" s="14"/>
      <c r="F44" s="14"/>
      <c r="G44" s="14"/>
      <c r="H44" s="14"/>
    </row>
    <row r="45" spans="1:27" ht="62.25" customHeight="1" x14ac:dyDescent="0.25">
      <c r="A45" s="13"/>
      <c r="B45" s="13"/>
      <c r="C45" s="13"/>
      <c r="D45" s="13"/>
      <c r="E45" s="14"/>
      <c r="F45" s="14"/>
      <c r="G45" s="14"/>
      <c r="H45" s="14"/>
    </row>
    <row r="46" spans="1:27" ht="62.25" customHeight="1" x14ac:dyDescent="0.25">
      <c r="A46" s="13"/>
      <c r="B46" s="13"/>
      <c r="C46" s="13"/>
      <c r="D46" s="13"/>
      <c r="E46" s="14"/>
      <c r="F46" s="14"/>
      <c r="G46" s="14"/>
      <c r="H46" s="14"/>
    </row>
    <row r="47" spans="1:27" ht="62.25" customHeight="1" x14ac:dyDescent="0.25">
      <c r="A47" s="13"/>
      <c r="B47" s="13"/>
      <c r="C47" s="13"/>
      <c r="D47" s="13"/>
      <c r="E47" s="14"/>
      <c r="F47" s="14"/>
      <c r="G47" s="14"/>
      <c r="H47" s="14"/>
    </row>
    <row r="48" spans="1:27"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sheetData>
  <mergeCells count="11">
    <mergeCell ref="A37:H37"/>
    <mergeCell ref="A36:H36"/>
    <mergeCell ref="A2:B2"/>
    <mergeCell ref="G2:H2"/>
    <mergeCell ref="A5:H5"/>
    <mergeCell ref="A6:H6"/>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954"/>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0" customWidth="1"/>
    <col min="9" max="16384" width="9.140625" style="3"/>
  </cols>
  <sheetData>
    <row r="1" spans="1:15" ht="15.75" x14ac:dyDescent="0.25">
      <c r="A1" s="5"/>
      <c r="B1" s="13"/>
      <c r="C1" s="13"/>
      <c r="D1" s="13"/>
      <c r="E1" s="14"/>
      <c r="F1" s="14"/>
      <c r="G1" s="14"/>
      <c r="H1" s="14"/>
    </row>
    <row r="2" spans="1:15" ht="15.75" x14ac:dyDescent="0.25">
      <c r="A2" s="77" t="s">
        <v>107</v>
      </c>
      <c r="B2" s="77"/>
      <c r="C2" s="13"/>
      <c r="D2" s="13"/>
      <c r="E2" s="14"/>
      <c r="F2" s="14"/>
      <c r="G2" s="78" t="s">
        <v>21</v>
      </c>
      <c r="H2" s="78"/>
    </row>
    <row r="3" spans="1:15" ht="15.75" x14ac:dyDescent="0.25">
      <c r="A3" s="12"/>
      <c r="B3" s="13"/>
      <c r="C3" s="13"/>
      <c r="D3" s="13"/>
      <c r="E3" s="14"/>
      <c r="F3" s="14"/>
      <c r="G3" s="14"/>
      <c r="H3" s="14"/>
    </row>
    <row r="4" spans="1:15" ht="15.75" x14ac:dyDescent="0.25">
      <c r="A4" s="82" t="s">
        <v>108</v>
      </c>
      <c r="B4" s="82"/>
      <c r="C4" s="82"/>
      <c r="D4" s="82"/>
      <c r="E4" s="82"/>
      <c r="F4" s="82"/>
      <c r="G4" s="82"/>
      <c r="H4" s="82"/>
    </row>
    <row r="5" spans="1:15" ht="15.75" x14ac:dyDescent="0.25">
      <c r="A5" s="79" t="s">
        <v>20</v>
      </c>
      <c r="B5" s="79"/>
      <c r="C5" s="79"/>
      <c r="D5" s="79"/>
      <c r="E5" s="79"/>
      <c r="F5" s="79"/>
      <c r="G5" s="79"/>
      <c r="H5" s="79"/>
    </row>
    <row r="6" spans="1:15" ht="15.75" x14ac:dyDescent="0.25">
      <c r="A6" s="80" t="s">
        <v>5</v>
      </c>
      <c r="B6" s="80"/>
      <c r="C6" s="80"/>
      <c r="D6" s="80"/>
      <c r="E6" s="80"/>
      <c r="F6" s="80"/>
      <c r="G6" s="80"/>
      <c r="H6" s="80"/>
    </row>
    <row r="7" spans="1:15" ht="15.75" x14ac:dyDescent="0.25">
      <c r="A7" s="81" t="s">
        <v>1</v>
      </c>
      <c r="B7" s="81" t="s">
        <v>2</v>
      </c>
      <c r="C7" s="81" t="s">
        <v>3</v>
      </c>
      <c r="D7" s="81"/>
      <c r="E7" s="81" t="s">
        <v>19</v>
      </c>
      <c r="F7" s="81"/>
      <c r="G7" s="81"/>
      <c r="H7" s="81"/>
    </row>
    <row r="8" spans="1:15" ht="15.75" x14ac:dyDescent="0.25">
      <c r="A8" s="81"/>
      <c r="B8" s="81"/>
      <c r="C8" s="8" t="s">
        <v>6</v>
      </c>
      <c r="D8" s="8" t="s">
        <v>7</v>
      </c>
      <c r="E8" s="15" t="s">
        <v>4</v>
      </c>
      <c r="F8" s="15" t="s">
        <v>9</v>
      </c>
      <c r="G8" s="15" t="s">
        <v>10</v>
      </c>
      <c r="H8" s="15" t="s">
        <v>11</v>
      </c>
    </row>
    <row r="9" spans="1:15" s="62" customFormat="1" ht="15.75" x14ac:dyDescent="0.25">
      <c r="A9" s="8">
        <v>1</v>
      </c>
      <c r="B9" s="65" t="s">
        <v>117</v>
      </c>
      <c r="C9" s="65"/>
      <c r="D9" s="65"/>
      <c r="E9" s="8"/>
      <c r="F9" s="8"/>
      <c r="G9" s="8"/>
      <c r="H9" s="8"/>
    </row>
    <row r="10" spans="1:15" ht="47.25" x14ac:dyDescent="0.25">
      <c r="A10" s="4">
        <v>1</v>
      </c>
      <c r="B10" s="47" t="s">
        <v>98</v>
      </c>
      <c r="C10" s="47" t="s">
        <v>99</v>
      </c>
      <c r="D10" s="48" t="s">
        <v>100</v>
      </c>
      <c r="E10" s="6">
        <v>480000</v>
      </c>
      <c r="F10" s="19">
        <v>288000</v>
      </c>
      <c r="G10" s="19"/>
      <c r="H10" s="19"/>
    </row>
    <row r="11" spans="1:15" ht="31.5" x14ac:dyDescent="0.25">
      <c r="A11" s="4">
        <f>1+A10</f>
        <v>2</v>
      </c>
      <c r="B11" s="47" t="s">
        <v>101</v>
      </c>
      <c r="C11" s="47" t="s">
        <v>102</v>
      </c>
      <c r="D11" s="48" t="s">
        <v>103</v>
      </c>
      <c r="E11" s="6">
        <v>260000</v>
      </c>
      <c r="F11" s="19"/>
      <c r="G11" s="19"/>
      <c r="H11" s="19"/>
    </row>
    <row r="12" spans="1:15" s="62" customFormat="1" ht="15.75" x14ac:dyDescent="0.25">
      <c r="A12" s="68">
        <v>2</v>
      </c>
      <c r="B12" s="69" t="s">
        <v>112</v>
      </c>
      <c r="C12" s="69"/>
      <c r="D12" s="69"/>
      <c r="E12" s="70"/>
      <c r="F12" s="71"/>
      <c r="G12" s="71"/>
      <c r="H12" s="71"/>
    </row>
    <row r="13" spans="1:15" ht="47.25" x14ac:dyDescent="0.25">
      <c r="A13" s="4">
        <v>1</v>
      </c>
      <c r="B13" s="72" t="s">
        <v>104</v>
      </c>
      <c r="C13" s="72" t="s">
        <v>105</v>
      </c>
      <c r="D13" s="72" t="s">
        <v>106</v>
      </c>
      <c r="E13" s="6">
        <v>310000</v>
      </c>
      <c r="F13" s="19"/>
      <c r="G13" s="19"/>
      <c r="H13" s="19"/>
    </row>
    <row r="14" spans="1:15" ht="15.75" x14ac:dyDescent="0.25">
      <c r="A14" s="76" t="s">
        <v>118</v>
      </c>
      <c r="B14" s="76"/>
      <c r="C14" s="76"/>
      <c r="D14" s="76"/>
      <c r="E14" s="76"/>
      <c r="F14" s="76"/>
      <c r="G14" s="76"/>
      <c r="H14" s="76"/>
    </row>
    <row r="15" spans="1:15" ht="15.75" customHeight="1" x14ac:dyDescent="0.25">
      <c r="A15" s="84" t="s">
        <v>8</v>
      </c>
      <c r="B15" s="84"/>
      <c r="C15" s="84"/>
      <c r="D15" s="84"/>
      <c r="E15" s="84"/>
      <c r="F15" s="84"/>
      <c r="G15" s="84"/>
      <c r="H15" s="84"/>
      <c r="I15" s="67"/>
      <c r="J15" s="67"/>
      <c r="K15" s="67"/>
      <c r="L15" s="67"/>
      <c r="M15" s="67"/>
      <c r="N15" s="67"/>
      <c r="O15" s="67"/>
    </row>
    <row r="16" spans="1:15" ht="15.75" x14ac:dyDescent="0.25">
      <c r="A16" s="54">
        <v>1</v>
      </c>
      <c r="B16" s="55" t="s">
        <v>111</v>
      </c>
      <c r="C16" s="56"/>
      <c r="D16" s="56"/>
      <c r="E16" s="66">
        <v>170000</v>
      </c>
      <c r="F16" s="66"/>
      <c r="G16" s="66"/>
      <c r="H16" s="66"/>
      <c r="I16" s="51"/>
    </row>
    <row r="17" spans="1:11" ht="15.75" x14ac:dyDescent="0.25">
      <c r="A17" s="4">
        <f t="shared" ref="A17" si="0">1+A16</f>
        <v>2</v>
      </c>
      <c r="B17" s="50" t="s">
        <v>112</v>
      </c>
      <c r="C17" s="7"/>
      <c r="D17" s="7"/>
      <c r="E17" s="45">
        <v>140000</v>
      </c>
      <c r="F17" s="45"/>
      <c r="G17" s="45"/>
      <c r="H17" s="45"/>
      <c r="I17" s="51"/>
    </row>
    <row r="18" spans="1:11" ht="62.25" customHeight="1" x14ac:dyDescent="0.25">
      <c r="A18" s="13"/>
      <c r="B18" s="13"/>
      <c r="C18" s="13"/>
      <c r="D18" s="13"/>
      <c r="E18" s="14"/>
      <c r="F18" s="14"/>
      <c r="G18" s="14"/>
      <c r="H18" s="14"/>
    </row>
    <row r="19" spans="1:11" ht="62.25" customHeight="1" x14ac:dyDescent="0.25">
      <c r="A19" s="13"/>
      <c r="B19" s="13"/>
      <c r="C19" s="13"/>
      <c r="D19" s="13"/>
      <c r="E19" s="14"/>
      <c r="F19" s="14"/>
      <c r="G19" s="14"/>
      <c r="H19" s="14"/>
    </row>
    <row r="20" spans="1:11" ht="62.25" customHeight="1" x14ac:dyDescent="0.25">
      <c r="A20" s="13"/>
      <c r="B20" s="13"/>
      <c r="C20" s="13"/>
      <c r="D20" s="13"/>
      <c r="E20" s="14"/>
      <c r="F20" s="14"/>
      <c r="G20" s="14"/>
      <c r="H20" s="14"/>
    </row>
    <row r="21" spans="1:11" ht="62.25" customHeight="1" thickBot="1" x14ac:dyDescent="0.3">
      <c r="A21" s="13"/>
      <c r="B21" s="83"/>
      <c r="C21" s="83"/>
      <c r="D21" s="83"/>
      <c r="E21" s="14"/>
      <c r="F21" s="14"/>
      <c r="G21" s="14"/>
      <c r="H21" s="14"/>
      <c r="I21" s="13"/>
      <c r="J21" s="13"/>
      <c r="K21" s="13"/>
    </row>
    <row r="22" spans="1:11" ht="62.25" customHeight="1" x14ac:dyDescent="0.25">
      <c r="A22" s="13"/>
      <c r="B22" s="13"/>
      <c r="C22" s="13"/>
      <c r="D22" s="13"/>
      <c r="E22" s="14"/>
      <c r="F22" s="14"/>
      <c r="G22" s="14"/>
      <c r="H22" s="14"/>
    </row>
    <row r="23" spans="1:11" ht="62.25" customHeight="1" x14ac:dyDescent="0.25">
      <c r="A23" s="13"/>
      <c r="B23" s="13"/>
      <c r="C23" s="13"/>
      <c r="D23" s="13"/>
      <c r="E23" s="14"/>
      <c r="F23" s="14"/>
      <c r="G23" s="14"/>
      <c r="H23" s="14"/>
    </row>
    <row r="24" spans="1:11" ht="62.25" customHeight="1" x14ac:dyDescent="0.25">
      <c r="A24" s="13"/>
      <c r="B24" s="13"/>
      <c r="C24" s="13"/>
      <c r="D24" s="13"/>
      <c r="E24" s="14"/>
      <c r="F24" s="14"/>
      <c r="G24" s="14"/>
      <c r="H24" s="14"/>
    </row>
    <row r="25" spans="1:11" ht="62.25" customHeight="1" x14ac:dyDescent="0.25">
      <c r="A25" s="13"/>
      <c r="B25" s="13"/>
      <c r="C25" s="13"/>
      <c r="D25" s="13"/>
      <c r="E25" s="14"/>
      <c r="F25" s="14"/>
      <c r="G25" s="14"/>
      <c r="H25" s="14"/>
    </row>
    <row r="26" spans="1:11" ht="62.25" customHeight="1" x14ac:dyDescent="0.25">
      <c r="A26" s="13"/>
      <c r="B26" s="13"/>
      <c r="C26" s="13"/>
      <c r="D26" s="13"/>
      <c r="E26" s="14"/>
      <c r="F26" s="14"/>
      <c r="G26" s="14"/>
      <c r="H26" s="14"/>
    </row>
    <row r="27" spans="1:11" ht="62.25" customHeight="1" x14ac:dyDescent="0.25">
      <c r="A27" s="13"/>
      <c r="B27" s="13"/>
      <c r="C27" s="13"/>
      <c r="D27" s="13"/>
      <c r="E27" s="14"/>
      <c r="F27" s="14"/>
      <c r="G27" s="14"/>
      <c r="H27" s="14"/>
    </row>
    <row r="28" spans="1:11" ht="62.25" customHeight="1" x14ac:dyDescent="0.25">
      <c r="A28" s="13"/>
      <c r="B28" s="13"/>
      <c r="C28" s="13"/>
      <c r="D28" s="13"/>
      <c r="E28" s="14"/>
      <c r="F28" s="14"/>
      <c r="G28" s="14"/>
      <c r="H28" s="14"/>
    </row>
    <row r="29" spans="1:11" ht="62.25" customHeight="1" x14ac:dyDescent="0.25">
      <c r="A29" s="13"/>
      <c r="B29" s="13"/>
      <c r="C29" s="13"/>
      <c r="D29" s="13"/>
      <c r="E29" s="14"/>
      <c r="F29" s="14"/>
      <c r="G29" s="14"/>
      <c r="H29" s="14"/>
    </row>
    <row r="30" spans="1:11" ht="62.25" customHeight="1" x14ac:dyDescent="0.25">
      <c r="A30" s="13"/>
      <c r="B30" s="13"/>
      <c r="C30" s="13"/>
      <c r="D30" s="13"/>
      <c r="E30" s="14"/>
      <c r="F30" s="14"/>
      <c r="G30" s="14"/>
      <c r="H30" s="14"/>
    </row>
    <row r="31" spans="1:11" ht="62.25" customHeight="1" x14ac:dyDescent="0.25">
      <c r="A31" s="13"/>
      <c r="B31" s="13"/>
      <c r="C31" s="13"/>
      <c r="D31" s="13"/>
      <c r="E31" s="14"/>
      <c r="F31" s="14"/>
      <c r="G31" s="14"/>
      <c r="H31" s="14"/>
    </row>
    <row r="32" spans="1:11"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sheetData>
  <mergeCells count="12">
    <mergeCell ref="B21:D21"/>
    <mergeCell ref="A2:B2"/>
    <mergeCell ref="G2:H2"/>
    <mergeCell ref="A4:H4"/>
    <mergeCell ref="A5:H5"/>
    <mergeCell ref="A6:H6"/>
    <mergeCell ref="A7:A8"/>
    <mergeCell ref="B7:B8"/>
    <mergeCell ref="C7:D7"/>
    <mergeCell ref="E7:H7"/>
    <mergeCell ref="A15:H15"/>
    <mergeCell ref="A14:H14"/>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970"/>
  <sheetViews>
    <sheetView view="pageBreakPreview" topLeftCell="A28" zoomScaleNormal="100" zoomScaleSheetLayoutView="100" workbookViewId="0">
      <selection activeCell="E31" sqref="E31"/>
    </sheetView>
  </sheetViews>
  <sheetFormatPr defaultColWidth="9.140625" defaultRowHeight="62.25" customHeight="1" x14ac:dyDescent="0.25"/>
  <cols>
    <col min="1" max="1" width="5.7109375" style="3" customWidth="1"/>
    <col min="2" max="4" width="25.7109375" style="3" customWidth="1"/>
    <col min="5" max="8" width="15.7109375" style="20" customWidth="1"/>
    <col min="9" max="16384" width="9.140625" style="3"/>
  </cols>
  <sheetData>
    <row r="1" spans="1:8" ht="15.75" x14ac:dyDescent="0.25">
      <c r="A1" s="5"/>
      <c r="B1" s="13"/>
      <c r="C1" s="13"/>
      <c r="D1" s="13"/>
      <c r="E1" s="14"/>
      <c r="F1" s="14"/>
      <c r="G1" s="14"/>
      <c r="H1" s="14"/>
    </row>
    <row r="2" spans="1:8" ht="15.75" x14ac:dyDescent="0.25">
      <c r="A2" s="77" t="s">
        <v>96</v>
      </c>
      <c r="B2" s="77"/>
      <c r="C2" s="13"/>
      <c r="D2" s="13"/>
      <c r="E2" s="14"/>
      <c r="F2" s="14"/>
      <c r="G2" s="78" t="s">
        <v>18</v>
      </c>
      <c r="H2" s="78"/>
    </row>
    <row r="3" spans="1:8" ht="15.75" x14ac:dyDescent="0.25">
      <c r="A3" s="12"/>
      <c r="B3" s="13"/>
      <c r="C3" s="13"/>
      <c r="D3" s="13"/>
      <c r="E3" s="14"/>
      <c r="F3" s="14"/>
      <c r="G3" s="14"/>
      <c r="H3" s="14"/>
    </row>
    <row r="4" spans="1:8" ht="15.75" x14ac:dyDescent="0.25">
      <c r="A4" s="82" t="s">
        <v>119</v>
      </c>
      <c r="B4" s="82"/>
      <c r="C4" s="82"/>
      <c r="D4" s="82"/>
      <c r="E4" s="82"/>
      <c r="F4" s="82"/>
      <c r="G4" s="82"/>
      <c r="H4" s="82"/>
    </row>
    <row r="5" spans="1:8" ht="15.75" x14ac:dyDescent="0.25">
      <c r="A5" s="79" t="s">
        <v>20</v>
      </c>
      <c r="B5" s="79"/>
      <c r="C5" s="79"/>
      <c r="D5" s="79"/>
      <c r="E5" s="79"/>
      <c r="F5" s="79"/>
      <c r="G5" s="79"/>
      <c r="H5" s="79"/>
    </row>
    <row r="6" spans="1:8" ht="15.75" x14ac:dyDescent="0.25">
      <c r="A6" s="80" t="s">
        <v>5</v>
      </c>
      <c r="B6" s="80"/>
      <c r="C6" s="80"/>
      <c r="D6" s="80"/>
      <c r="E6" s="80"/>
      <c r="F6" s="80"/>
      <c r="G6" s="80"/>
      <c r="H6" s="80"/>
    </row>
    <row r="7" spans="1:8" ht="15.75" x14ac:dyDescent="0.25">
      <c r="A7" s="81" t="s">
        <v>1</v>
      </c>
      <c r="B7" s="81" t="s">
        <v>2</v>
      </c>
      <c r="C7" s="81" t="s">
        <v>3</v>
      </c>
      <c r="D7" s="81"/>
      <c r="E7" s="81" t="s">
        <v>120</v>
      </c>
      <c r="F7" s="81"/>
      <c r="G7" s="81"/>
      <c r="H7" s="81"/>
    </row>
    <row r="8" spans="1:8" ht="15.75" x14ac:dyDescent="0.25">
      <c r="A8" s="81"/>
      <c r="B8" s="81"/>
      <c r="C8" s="8" t="s">
        <v>6</v>
      </c>
      <c r="D8" s="8" t="s">
        <v>7</v>
      </c>
      <c r="E8" s="15" t="s">
        <v>4</v>
      </c>
      <c r="F8" s="15" t="s">
        <v>9</v>
      </c>
      <c r="G8" s="15" t="s">
        <v>10</v>
      </c>
      <c r="H8" s="15" t="s">
        <v>11</v>
      </c>
    </row>
    <row r="9" spans="1:8" s="18" customFormat="1" ht="15.75" x14ac:dyDescent="0.25">
      <c r="A9" s="17" t="s">
        <v>0</v>
      </c>
      <c r="B9" s="16" t="s">
        <v>113</v>
      </c>
      <c r="C9" s="16"/>
      <c r="D9" s="16"/>
      <c r="E9" s="17"/>
      <c r="F9" s="17"/>
      <c r="G9" s="17"/>
      <c r="H9" s="17"/>
    </row>
    <row r="10" spans="1:8" ht="31.5" x14ac:dyDescent="0.25">
      <c r="A10" s="4">
        <v>1</v>
      </c>
      <c r="B10" s="26" t="s">
        <v>28</v>
      </c>
      <c r="C10" s="26" t="s">
        <v>29</v>
      </c>
      <c r="D10" s="26" t="s">
        <v>30</v>
      </c>
      <c r="E10" s="39">
        <f>'22.1. Đất ở tại đô thị '!E10*0.8</f>
        <v>5784000</v>
      </c>
      <c r="F10" s="39">
        <f>'22.1. Đất ở tại đô thị '!F10*0.8</f>
        <v>3470400</v>
      </c>
      <c r="G10" s="39">
        <f>'22.1. Đất ở tại đô thị '!G10*0.8</f>
        <v>2313600</v>
      </c>
      <c r="H10" s="39">
        <f>'22.1. Đất ở tại đô thị '!H10*0.8</f>
        <v>1156800</v>
      </c>
    </row>
    <row r="11" spans="1:8" ht="31.5" x14ac:dyDescent="0.25">
      <c r="A11" s="4">
        <v>2</v>
      </c>
      <c r="B11" s="26" t="s">
        <v>31</v>
      </c>
      <c r="C11" s="26" t="s">
        <v>32</v>
      </c>
      <c r="D11" s="26" t="s">
        <v>33</v>
      </c>
      <c r="E11" s="39">
        <f>'22.1. Đất ở tại đô thị '!E11*0.8</f>
        <v>4016000</v>
      </c>
      <c r="F11" s="39">
        <f>'22.1. Đất ở tại đô thị '!F11*0.8</f>
        <v>2409600</v>
      </c>
      <c r="G11" s="39">
        <f>'22.1. Đất ở tại đô thị '!G11*0.8</f>
        <v>1606400</v>
      </c>
      <c r="H11" s="39">
        <f>'22.1. Đất ở tại đô thị '!H11*0.8</f>
        <v>803200</v>
      </c>
    </row>
    <row r="12" spans="1:8" ht="47.25" x14ac:dyDescent="0.25">
      <c r="A12" s="4">
        <v>3</v>
      </c>
      <c r="B12" s="26" t="s">
        <v>34</v>
      </c>
      <c r="C12" s="26" t="s">
        <v>35</v>
      </c>
      <c r="D12" s="26" t="s">
        <v>36</v>
      </c>
      <c r="E12" s="39">
        <f>'22.1. Đất ở tại đô thị '!E12*0.8</f>
        <v>3976000</v>
      </c>
      <c r="F12" s="39">
        <f>'22.1. Đất ở tại đô thị '!F12*0.8</f>
        <v>2385600</v>
      </c>
      <c r="G12" s="39">
        <f>'22.1. Đất ở tại đô thị '!G12*0.8</f>
        <v>1590400</v>
      </c>
      <c r="H12" s="39">
        <f>'22.1. Đất ở tại đô thị '!H12*0.8</f>
        <v>795200</v>
      </c>
    </row>
    <row r="13" spans="1:8" ht="31.5" x14ac:dyDescent="0.25">
      <c r="A13" s="4">
        <v>4</v>
      </c>
      <c r="B13" s="26" t="s">
        <v>37</v>
      </c>
      <c r="C13" s="26" t="s">
        <v>38</v>
      </c>
      <c r="D13" s="26" t="s">
        <v>39</v>
      </c>
      <c r="E13" s="39">
        <f>'22.1. Đất ở tại đô thị '!E13*0.8</f>
        <v>3656000</v>
      </c>
      <c r="F13" s="39">
        <f>'22.1. Đất ở tại đô thị '!F13*0.8</f>
        <v>2193600</v>
      </c>
      <c r="G13" s="39">
        <f>'22.1. Đất ở tại đô thị '!G13*0.8</f>
        <v>1462400</v>
      </c>
      <c r="H13" s="39">
        <f>'22.1. Đất ở tại đô thị '!H13*0.8</f>
        <v>731200</v>
      </c>
    </row>
    <row r="14" spans="1:8" ht="31.5" x14ac:dyDescent="0.25">
      <c r="A14" s="4">
        <v>5</v>
      </c>
      <c r="B14" s="26" t="s">
        <v>40</v>
      </c>
      <c r="C14" s="26" t="s">
        <v>41</v>
      </c>
      <c r="D14" s="26" t="s">
        <v>42</v>
      </c>
      <c r="E14" s="39">
        <f>'22.1. Đất ở tại đô thị '!E14*0.8</f>
        <v>4064000</v>
      </c>
      <c r="F14" s="39">
        <f>'22.1. Đất ở tại đô thị '!F14*0.8</f>
        <v>2438400</v>
      </c>
      <c r="G14" s="39">
        <f>'22.1. Đất ở tại đô thị '!G14*0.8</f>
        <v>1625600</v>
      </c>
      <c r="H14" s="39">
        <f>'22.1. Đất ở tại đô thị '!H14*0.8</f>
        <v>812800</v>
      </c>
    </row>
    <row r="15" spans="1:8" ht="31.5" x14ac:dyDescent="0.25">
      <c r="A15" s="4">
        <v>6</v>
      </c>
      <c r="B15" s="26" t="s">
        <v>43</v>
      </c>
      <c r="C15" s="26" t="s">
        <v>30</v>
      </c>
      <c r="D15" s="26" t="s">
        <v>44</v>
      </c>
      <c r="E15" s="39">
        <f>'22.1. Đất ở tại đô thị '!E15*0.8</f>
        <v>3496000</v>
      </c>
      <c r="F15" s="39">
        <f>'22.1. Đất ở tại đô thị '!F15*0.8</f>
        <v>2097600</v>
      </c>
      <c r="G15" s="39">
        <f>'22.1. Đất ở tại đô thị '!G15*0.8</f>
        <v>1398400</v>
      </c>
      <c r="H15" s="39">
        <f>'22.1. Đất ở tại đô thị '!H15*0.8</f>
        <v>699200</v>
      </c>
    </row>
    <row r="16" spans="1:8" ht="31.5" x14ac:dyDescent="0.25">
      <c r="A16" s="4">
        <v>7</v>
      </c>
      <c r="B16" s="26" t="s">
        <v>45</v>
      </c>
      <c r="C16" s="27" t="s">
        <v>46</v>
      </c>
      <c r="D16" s="27" t="s">
        <v>47</v>
      </c>
      <c r="E16" s="39">
        <f>'22.1. Đất ở tại đô thị '!E16*0.8</f>
        <v>3528000</v>
      </c>
      <c r="F16" s="39">
        <f>'22.1. Đất ở tại đô thị '!F16*0.8</f>
        <v>2116800</v>
      </c>
      <c r="G16" s="39">
        <f>'22.1. Đất ở tại đô thị '!G16*0.8</f>
        <v>1411200</v>
      </c>
      <c r="H16" s="39">
        <f>'22.1. Đất ở tại đô thị '!H16*0.8</f>
        <v>705600</v>
      </c>
    </row>
    <row r="17" spans="1:8" ht="31.5" x14ac:dyDescent="0.25">
      <c r="A17" s="4">
        <v>8</v>
      </c>
      <c r="B17" s="28" t="s">
        <v>48</v>
      </c>
      <c r="C17" s="29" t="s">
        <v>49</v>
      </c>
      <c r="D17" s="29" t="s">
        <v>50</v>
      </c>
      <c r="E17" s="39">
        <f>'22.1. Đất ở tại đô thị '!E17*0.8</f>
        <v>2312000</v>
      </c>
      <c r="F17" s="39">
        <f>'22.1. Đất ở tại đô thị '!F17*0.8</f>
        <v>1387200</v>
      </c>
      <c r="G17" s="39">
        <f>'22.1. Đất ở tại đô thị '!G17*0.8</f>
        <v>924800</v>
      </c>
      <c r="H17" s="39">
        <f>'22.1. Đất ở tại đô thị '!H17*0.8</f>
        <v>462400</v>
      </c>
    </row>
    <row r="18" spans="1:8" ht="31.5" x14ac:dyDescent="0.25">
      <c r="A18" s="4">
        <v>9</v>
      </c>
      <c r="B18" s="26" t="s">
        <v>51</v>
      </c>
      <c r="C18" s="30" t="s">
        <v>44</v>
      </c>
      <c r="D18" s="30" t="s">
        <v>52</v>
      </c>
      <c r="E18" s="39">
        <f>'22.1. Đất ở tại đô thị '!E18*0.8</f>
        <v>2064000</v>
      </c>
      <c r="F18" s="39">
        <f>'22.1. Đất ở tại đô thị '!F18*0.8</f>
        <v>1238400</v>
      </c>
      <c r="G18" s="39">
        <f>'22.1. Đất ở tại đô thị '!G18*0.8</f>
        <v>825600</v>
      </c>
      <c r="H18" s="39">
        <f>'22.1. Đất ở tại đô thị '!H18*0.8</f>
        <v>412800</v>
      </c>
    </row>
    <row r="19" spans="1:8" ht="31.5" x14ac:dyDescent="0.25">
      <c r="A19" s="4">
        <v>10</v>
      </c>
      <c r="B19" s="28" t="s">
        <v>53</v>
      </c>
      <c r="C19" s="28" t="s">
        <v>54</v>
      </c>
      <c r="D19" s="28" t="s">
        <v>55</v>
      </c>
      <c r="E19" s="39">
        <f>'22.1. Đất ở tại đô thị '!E19*0.8</f>
        <v>5624000</v>
      </c>
      <c r="F19" s="39">
        <f>'22.1. Đất ở tại đô thị '!F19*0.8</f>
        <v>3374400</v>
      </c>
      <c r="G19" s="39">
        <f>'22.1. Đất ở tại đô thị '!G19*0.8</f>
        <v>2249600</v>
      </c>
      <c r="H19" s="39">
        <f>'22.1. Đất ở tại đô thị '!H19*0.8</f>
        <v>1124800</v>
      </c>
    </row>
    <row r="20" spans="1:8" ht="31.5" x14ac:dyDescent="0.25">
      <c r="A20" s="4">
        <v>11</v>
      </c>
      <c r="B20" s="31" t="s">
        <v>56</v>
      </c>
      <c r="C20" s="32" t="s">
        <v>57</v>
      </c>
      <c r="D20" s="32" t="s">
        <v>58</v>
      </c>
      <c r="E20" s="39">
        <f>'22.1. Đất ở tại đô thị '!E20*0.8</f>
        <v>1368000</v>
      </c>
      <c r="F20" s="39">
        <f>'22.1. Đất ở tại đô thị '!F20*0.8</f>
        <v>820800</v>
      </c>
      <c r="G20" s="39">
        <f>'22.1. Đất ở tại đô thị '!G20*0.8</f>
        <v>547200</v>
      </c>
      <c r="H20" s="39">
        <f>'22.1. Đất ở tại đô thị '!H20*0.8</f>
        <v>273600</v>
      </c>
    </row>
    <row r="21" spans="1:8" ht="31.5" x14ac:dyDescent="0.25">
      <c r="A21" s="4">
        <v>12</v>
      </c>
      <c r="B21" s="33" t="s">
        <v>59</v>
      </c>
      <c r="C21" s="34" t="s">
        <v>60</v>
      </c>
      <c r="D21" s="34" t="s">
        <v>61</v>
      </c>
      <c r="E21" s="39">
        <f>'22.1. Đất ở tại đô thị '!E21*0.8</f>
        <v>2592000</v>
      </c>
      <c r="F21" s="39">
        <f>'22.1. Đất ở tại đô thị '!F21*0.8</f>
        <v>1555200</v>
      </c>
      <c r="G21" s="39">
        <f>'22.1. Đất ở tại đô thị '!G21*0.8</f>
        <v>1036800</v>
      </c>
      <c r="H21" s="39"/>
    </row>
    <row r="22" spans="1:8" ht="47.25" x14ac:dyDescent="0.25">
      <c r="A22" s="4">
        <v>13</v>
      </c>
      <c r="B22" s="26" t="s">
        <v>62</v>
      </c>
      <c r="C22" s="30" t="s">
        <v>58</v>
      </c>
      <c r="D22" s="30" t="s">
        <v>63</v>
      </c>
      <c r="E22" s="39">
        <f>'22.1. Đất ở tại đô thị '!E22*0.8</f>
        <v>1128000</v>
      </c>
      <c r="F22" s="39">
        <f>'22.1. Đất ở tại đô thị '!F22*0.8</f>
        <v>676800</v>
      </c>
      <c r="G22" s="39">
        <f>'22.1. Đất ở tại đô thị '!G22*0.8</f>
        <v>451200</v>
      </c>
      <c r="H22" s="39"/>
    </row>
    <row r="23" spans="1:8" ht="31.5" x14ac:dyDescent="0.25">
      <c r="A23" s="4">
        <v>14</v>
      </c>
      <c r="B23" s="34" t="s">
        <v>64</v>
      </c>
      <c r="C23" s="34" t="s">
        <v>65</v>
      </c>
      <c r="D23" s="34" t="s">
        <v>66</v>
      </c>
      <c r="E23" s="39">
        <f>'22.1. Đất ở tại đô thị '!E23*0.8</f>
        <v>1088000</v>
      </c>
      <c r="F23" s="39">
        <f>'22.1. Đất ở tại đô thị '!F23*0.8</f>
        <v>652800</v>
      </c>
      <c r="G23" s="39"/>
      <c r="H23" s="39"/>
    </row>
    <row r="24" spans="1:8" ht="31.5" x14ac:dyDescent="0.25">
      <c r="A24" s="4">
        <v>15</v>
      </c>
      <c r="B24" s="26" t="s">
        <v>67</v>
      </c>
      <c r="C24" s="26" t="s">
        <v>66</v>
      </c>
      <c r="D24" s="26" t="s">
        <v>68</v>
      </c>
      <c r="E24" s="39">
        <f>'22.1. Đất ở tại đô thị '!E24*0.8</f>
        <v>632000</v>
      </c>
      <c r="F24" s="39"/>
      <c r="G24" s="39"/>
      <c r="H24" s="39"/>
    </row>
    <row r="25" spans="1:8" ht="31.5" x14ac:dyDescent="0.25">
      <c r="A25" s="4">
        <v>16</v>
      </c>
      <c r="B25" s="26" t="s">
        <v>69</v>
      </c>
      <c r="C25" s="26" t="s">
        <v>70</v>
      </c>
      <c r="D25" s="26" t="s">
        <v>71</v>
      </c>
      <c r="E25" s="39">
        <f>'22.1. Đất ở tại đô thị '!E25*0.8</f>
        <v>728000</v>
      </c>
      <c r="F25" s="39"/>
      <c r="G25" s="39"/>
      <c r="H25" s="39"/>
    </row>
    <row r="26" spans="1:8" ht="15.75" x14ac:dyDescent="0.25">
      <c r="A26" s="4">
        <v>17</v>
      </c>
      <c r="B26" s="35" t="s">
        <v>72</v>
      </c>
      <c r="C26" s="28" t="s">
        <v>73</v>
      </c>
      <c r="D26" s="28" t="s">
        <v>74</v>
      </c>
      <c r="E26" s="39">
        <f>'22.1. Đất ở tại đô thị '!E26*0.8</f>
        <v>3928000</v>
      </c>
      <c r="F26" s="39">
        <f>'22.1. Đất ở tại đô thị '!F26*0.8</f>
        <v>2356800</v>
      </c>
      <c r="G26" s="39">
        <f>'22.1. Đất ở tại đô thị '!G26*0.8</f>
        <v>1571200</v>
      </c>
      <c r="H26" s="39">
        <f>'22.1. Đất ở tại đô thị '!H26*0.8</f>
        <v>785600</v>
      </c>
    </row>
    <row r="27" spans="1:8" ht="31.5" x14ac:dyDescent="0.25">
      <c r="A27" s="4">
        <v>18</v>
      </c>
      <c r="B27" s="26" t="s">
        <v>75</v>
      </c>
      <c r="C27" s="26" t="s">
        <v>76</v>
      </c>
      <c r="D27" s="26" t="s">
        <v>77</v>
      </c>
      <c r="E27" s="39">
        <f>'22.1. Đất ở tại đô thị '!E27*0.8</f>
        <v>424000</v>
      </c>
      <c r="F27" s="39">
        <f>'22.1. Đất ở tại đô thị '!F27*0.8</f>
        <v>254400</v>
      </c>
      <c r="G27" s="39"/>
      <c r="H27" s="39"/>
    </row>
    <row r="28" spans="1:8" ht="15.75" x14ac:dyDescent="0.25">
      <c r="A28" s="4">
        <v>19</v>
      </c>
      <c r="B28" s="26" t="s">
        <v>78</v>
      </c>
      <c r="C28" s="26" t="s">
        <v>79</v>
      </c>
      <c r="D28" s="26" t="s">
        <v>67</v>
      </c>
      <c r="E28" s="39">
        <f>'22.1. Đất ở tại đô thị '!E28*0.8</f>
        <v>608000</v>
      </c>
      <c r="F28" s="39">
        <f>'22.1. Đất ở tại đô thị '!F28*0.8</f>
        <v>364800</v>
      </c>
      <c r="G28" s="39"/>
      <c r="H28" s="39"/>
    </row>
    <row r="29" spans="1:8" s="62" customFormat="1" ht="31.5" x14ac:dyDescent="0.25">
      <c r="A29" s="8">
        <v>20</v>
      </c>
      <c r="B29" s="36" t="s">
        <v>80</v>
      </c>
      <c r="C29" s="36"/>
      <c r="D29" s="36"/>
      <c r="E29" s="73"/>
      <c r="F29" s="73"/>
      <c r="G29" s="73"/>
      <c r="H29" s="73"/>
    </row>
    <row r="30" spans="1:8" ht="31.5" x14ac:dyDescent="0.25">
      <c r="A30" s="4" t="s">
        <v>114</v>
      </c>
      <c r="B30" s="26" t="s">
        <v>81</v>
      </c>
      <c r="C30" s="26"/>
      <c r="D30" s="26"/>
      <c r="E30" s="39">
        <f>'22.1. Đất ở tại đô thị '!E30*0.8</f>
        <v>3212800</v>
      </c>
      <c r="F30" s="39">
        <f>'22.1. Đất ở tại đô thị '!F30*0.8</f>
        <v>1927680</v>
      </c>
      <c r="G30" s="39"/>
      <c r="H30" s="39"/>
    </row>
    <row r="31" spans="1:8" ht="47.25" x14ac:dyDescent="0.25">
      <c r="A31" s="4" t="s">
        <v>115</v>
      </c>
      <c r="B31" s="26" t="s">
        <v>82</v>
      </c>
      <c r="C31" s="26"/>
      <c r="D31" s="26"/>
      <c r="E31" s="39">
        <f>'22.1. Đất ở tại đô thị '!E31*0.8</f>
        <v>5200000</v>
      </c>
      <c r="F31" s="39">
        <f>'22.1. Đất ở tại đô thị '!F31*0.8</f>
        <v>3120000</v>
      </c>
      <c r="G31" s="39"/>
      <c r="H31" s="39"/>
    </row>
    <row r="32" spans="1:8" ht="31.5" x14ac:dyDescent="0.25">
      <c r="A32" s="4">
        <v>21</v>
      </c>
      <c r="B32" s="28" t="s">
        <v>83</v>
      </c>
      <c r="C32" s="28" t="s">
        <v>84</v>
      </c>
      <c r="D32" s="28" t="s">
        <v>85</v>
      </c>
      <c r="E32" s="39">
        <f>'22.1. Đất ở tại đô thị '!E32*0.8</f>
        <v>2080000</v>
      </c>
      <c r="F32" s="39">
        <f>'22.1. Đất ở tại đô thị '!F32*0.8</f>
        <v>1248000</v>
      </c>
      <c r="G32" s="39">
        <f>'22.1. Đất ở tại đô thị '!G32*0.8</f>
        <v>832000</v>
      </c>
      <c r="H32" s="39">
        <f>'22.1. Đất ở tại đô thị '!H32*0.8</f>
        <v>416000</v>
      </c>
    </row>
    <row r="33" spans="1:27" ht="31.5" x14ac:dyDescent="0.25">
      <c r="A33" s="4">
        <f>+A32+1</f>
        <v>22</v>
      </c>
      <c r="B33" s="28" t="s">
        <v>86</v>
      </c>
      <c r="C33" s="28" t="s">
        <v>87</v>
      </c>
      <c r="D33" s="28" t="s">
        <v>88</v>
      </c>
      <c r="E33" s="39">
        <f>'22.1. Đất ở tại đô thị '!E33*0.8</f>
        <v>1176000</v>
      </c>
      <c r="F33" s="39">
        <f>'22.1. Đất ở tại đô thị '!F33*0.8</f>
        <v>705600</v>
      </c>
      <c r="G33" s="39">
        <f>'22.1. Đất ở tại đô thị '!G33*0.8</f>
        <v>470400</v>
      </c>
      <c r="H33" s="39"/>
    </row>
    <row r="34" spans="1:27" ht="63" x14ac:dyDescent="0.25">
      <c r="A34" s="4">
        <f t="shared" ref="A34:A35" si="0">+A33+1</f>
        <v>23</v>
      </c>
      <c r="B34" s="28" t="s">
        <v>89</v>
      </c>
      <c r="C34" s="28" t="s">
        <v>90</v>
      </c>
      <c r="D34" s="28" t="s">
        <v>91</v>
      </c>
      <c r="E34" s="39">
        <f>'22.1. Đất ở tại đô thị '!E34*0.8</f>
        <v>520000</v>
      </c>
      <c r="F34" s="39">
        <f>'22.1. Đất ở tại đô thị '!F34*0.8</f>
        <v>312000</v>
      </c>
      <c r="G34" s="39">
        <f>'22.1. Đất ở tại đô thị '!G34*0.8</f>
        <v>208000</v>
      </c>
      <c r="H34" s="39"/>
    </row>
    <row r="35" spans="1:27" s="18" customFormat="1" ht="31.5" x14ac:dyDescent="0.25">
      <c r="A35" s="4">
        <f t="shared" si="0"/>
        <v>24</v>
      </c>
      <c r="B35" s="31" t="s">
        <v>92</v>
      </c>
      <c r="C35" s="31" t="s">
        <v>93</v>
      </c>
      <c r="D35" s="31" t="s">
        <v>94</v>
      </c>
      <c r="E35" s="39">
        <f>'22.1. Đất ở tại đô thị '!E35*0.8</f>
        <v>560000</v>
      </c>
      <c r="F35" s="39">
        <f>'22.1. Đất ở tại đô thị '!F35*0.8</f>
        <v>336000</v>
      </c>
      <c r="G35" s="39">
        <f>'22.1. Đất ở tại đô thị '!G35*0.8</f>
        <v>224000</v>
      </c>
      <c r="H35" s="39"/>
    </row>
    <row r="36" spans="1:27" s="18" customFormat="1" ht="15.75" x14ac:dyDescent="0.25">
      <c r="A36" s="76" t="s">
        <v>116</v>
      </c>
      <c r="B36" s="76"/>
      <c r="C36" s="76"/>
      <c r="D36" s="76"/>
      <c r="E36" s="76"/>
      <c r="F36" s="76"/>
      <c r="G36" s="76"/>
      <c r="H36" s="76"/>
    </row>
    <row r="37" spans="1:27" s="63" customFormat="1" ht="15.6" customHeight="1" x14ac:dyDescent="0.25">
      <c r="A37" s="75" t="s">
        <v>95</v>
      </c>
      <c r="B37" s="75"/>
      <c r="C37" s="75"/>
      <c r="D37" s="75"/>
      <c r="E37" s="75"/>
      <c r="F37" s="75"/>
      <c r="G37" s="75"/>
      <c r="H37" s="75"/>
      <c r="I37" s="41"/>
      <c r="J37" s="41"/>
      <c r="K37" s="41"/>
      <c r="L37" s="41"/>
      <c r="M37" s="41"/>
      <c r="N37" s="41"/>
      <c r="O37" s="41"/>
      <c r="P37" s="41"/>
      <c r="Q37" s="41"/>
      <c r="R37" s="41"/>
      <c r="S37" s="41"/>
      <c r="T37" s="41"/>
      <c r="U37" s="41"/>
      <c r="V37" s="41"/>
      <c r="W37" s="41"/>
      <c r="X37" s="41"/>
      <c r="Y37" s="41"/>
      <c r="Z37" s="41"/>
      <c r="AA37" s="41"/>
    </row>
    <row r="38" spans="1:27" s="10" customFormat="1" ht="15.75" x14ac:dyDescent="0.25">
      <c r="A38" s="1">
        <v>1</v>
      </c>
      <c r="B38" s="31" t="s">
        <v>113</v>
      </c>
      <c r="C38" s="31"/>
      <c r="D38" s="38"/>
      <c r="E38" s="39">
        <f>'22.1. Đất ở tại đô thị '!E38*0.8</f>
        <v>240000</v>
      </c>
      <c r="F38" s="64"/>
      <c r="G38" s="64"/>
      <c r="H38" s="64"/>
      <c r="I38" s="57"/>
      <c r="J38" s="58"/>
      <c r="K38" s="35"/>
      <c r="N38" s="35"/>
      <c r="O38" s="59"/>
      <c r="P38" s="37"/>
      <c r="Q38" s="37"/>
      <c r="R38" s="37"/>
      <c r="S38" s="37"/>
      <c r="T38" s="37"/>
      <c r="U38" s="37"/>
      <c r="V38" s="37"/>
      <c r="W38" s="37"/>
      <c r="X38" s="37"/>
      <c r="Y38" s="37"/>
      <c r="Z38" s="37"/>
      <c r="AA38" s="37"/>
    </row>
    <row r="39" spans="1:27" ht="62.25" customHeight="1" x14ac:dyDescent="0.25">
      <c r="A39" s="13"/>
      <c r="B39" s="13"/>
      <c r="C39" s="13"/>
      <c r="D39" s="13"/>
      <c r="E39" s="14"/>
      <c r="F39" s="14"/>
      <c r="G39" s="14"/>
      <c r="H39" s="14"/>
    </row>
    <row r="40" spans="1:27" ht="62.25" customHeight="1" x14ac:dyDescent="0.25">
      <c r="A40" s="13"/>
      <c r="B40" s="13"/>
      <c r="C40" s="13"/>
      <c r="D40" s="13"/>
      <c r="E40" s="14"/>
      <c r="F40" s="14"/>
      <c r="G40" s="14"/>
      <c r="H40" s="14"/>
    </row>
    <row r="41" spans="1:27" ht="62.25" customHeight="1" x14ac:dyDescent="0.25">
      <c r="A41" s="13"/>
      <c r="B41" s="13"/>
      <c r="C41" s="13"/>
      <c r="D41" s="13"/>
      <c r="E41" s="14"/>
      <c r="F41" s="14"/>
      <c r="G41" s="14"/>
      <c r="H41" s="14"/>
    </row>
    <row r="42" spans="1:27" ht="62.25" customHeight="1" x14ac:dyDescent="0.25">
      <c r="A42" s="13"/>
      <c r="B42" s="13"/>
      <c r="C42" s="13"/>
      <c r="D42" s="13"/>
      <c r="E42" s="14"/>
      <c r="F42" s="14"/>
      <c r="G42" s="14"/>
      <c r="H42" s="14"/>
    </row>
    <row r="43" spans="1:27" ht="62.25" customHeight="1" x14ac:dyDescent="0.25">
      <c r="A43" s="13"/>
      <c r="B43" s="13"/>
      <c r="C43" s="13"/>
      <c r="D43" s="13"/>
      <c r="E43" s="14"/>
      <c r="F43" s="14"/>
      <c r="G43" s="14"/>
      <c r="H43" s="14"/>
    </row>
    <row r="44" spans="1:27" ht="62.25" customHeight="1" x14ac:dyDescent="0.25">
      <c r="A44" s="13"/>
      <c r="B44" s="13"/>
      <c r="C44" s="13"/>
      <c r="D44" s="13"/>
      <c r="E44" s="14"/>
      <c r="F44" s="14"/>
      <c r="G44" s="14"/>
      <c r="H44" s="14"/>
    </row>
    <row r="45" spans="1:27" ht="62.25" customHeight="1" x14ac:dyDescent="0.25">
      <c r="A45" s="13"/>
      <c r="B45" s="13"/>
      <c r="C45" s="13"/>
      <c r="D45" s="13"/>
      <c r="E45" s="14"/>
      <c r="F45" s="14"/>
      <c r="G45" s="14"/>
      <c r="H45" s="14"/>
    </row>
    <row r="46" spans="1:27" ht="62.25" customHeight="1" x14ac:dyDescent="0.25">
      <c r="A46" s="13"/>
      <c r="B46" s="13"/>
      <c r="C46" s="13"/>
      <c r="D46" s="13"/>
      <c r="E46" s="14"/>
      <c r="F46" s="14"/>
      <c r="G46" s="14"/>
      <c r="H46" s="14"/>
    </row>
    <row r="47" spans="1:27" ht="62.25" customHeight="1" x14ac:dyDescent="0.25">
      <c r="A47" s="13"/>
      <c r="B47" s="13"/>
      <c r="C47" s="13"/>
      <c r="D47" s="13"/>
      <c r="E47" s="14"/>
      <c r="F47" s="14"/>
      <c r="G47" s="14"/>
      <c r="H47" s="14"/>
    </row>
    <row r="48" spans="1:27"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sheetData>
  <mergeCells count="11">
    <mergeCell ref="A2:B2"/>
    <mergeCell ref="G2:H2"/>
    <mergeCell ref="A4:H4"/>
    <mergeCell ref="A5:H5"/>
    <mergeCell ref="A6:H6"/>
    <mergeCell ref="A37:H37"/>
    <mergeCell ref="A7:A8"/>
    <mergeCell ref="B7:B8"/>
    <mergeCell ref="C7:D7"/>
    <mergeCell ref="E7:H7"/>
    <mergeCell ref="A36:H36"/>
  </mergeCells>
  <printOptions horizontalCentered="1"/>
  <pageMargins left="0.2" right="0.2" top="0.5" bottom="0.5" header="0.25"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54"/>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0" customWidth="1"/>
    <col min="9" max="16384" width="9.140625" style="3"/>
  </cols>
  <sheetData>
    <row r="1" spans="1:15" ht="15.75" x14ac:dyDescent="0.25">
      <c r="A1" s="5"/>
      <c r="B1" s="13"/>
      <c r="C1" s="13"/>
      <c r="D1" s="13"/>
      <c r="E1" s="14"/>
      <c r="F1" s="14"/>
      <c r="G1" s="14"/>
      <c r="H1" s="14"/>
    </row>
    <row r="2" spans="1:15" ht="15.75" x14ac:dyDescent="0.25">
      <c r="A2" s="77" t="s">
        <v>107</v>
      </c>
      <c r="B2" s="77"/>
      <c r="C2" s="13"/>
      <c r="D2" s="13"/>
      <c r="E2" s="14"/>
      <c r="F2" s="14"/>
      <c r="G2" s="78" t="s">
        <v>21</v>
      </c>
      <c r="H2" s="78"/>
    </row>
    <row r="3" spans="1:15" ht="15.75" x14ac:dyDescent="0.25">
      <c r="A3" s="12"/>
      <c r="B3" s="13"/>
      <c r="C3" s="13"/>
      <c r="D3" s="13"/>
      <c r="E3" s="14"/>
      <c r="F3" s="14"/>
      <c r="G3" s="14"/>
      <c r="H3" s="14"/>
    </row>
    <row r="4" spans="1:15" ht="15.75" x14ac:dyDescent="0.25">
      <c r="A4" s="82" t="s">
        <v>123</v>
      </c>
      <c r="B4" s="82"/>
      <c r="C4" s="82"/>
      <c r="D4" s="82"/>
      <c r="E4" s="82"/>
      <c r="F4" s="82"/>
      <c r="G4" s="82"/>
      <c r="H4" s="82"/>
    </row>
    <row r="5" spans="1:15" ht="15.75" x14ac:dyDescent="0.25">
      <c r="A5" s="79" t="s">
        <v>20</v>
      </c>
      <c r="B5" s="79"/>
      <c r="C5" s="79"/>
      <c r="D5" s="79"/>
      <c r="E5" s="79"/>
      <c r="F5" s="79"/>
      <c r="G5" s="79"/>
      <c r="H5" s="79"/>
    </row>
    <row r="6" spans="1:15" ht="15.75" x14ac:dyDescent="0.25">
      <c r="A6" s="80" t="s">
        <v>5</v>
      </c>
      <c r="B6" s="80"/>
      <c r="C6" s="80"/>
      <c r="D6" s="80"/>
      <c r="E6" s="80"/>
      <c r="F6" s="80"/>
      <c r="G6" s="80"/>
      <c r="H6" s="80"/>
    </row>
    <row r="7" spans="1:15" ht="15.75" x14ac:dyDescent="0.25">
      <c r="A7" s="81" t="s">
        <v>1</v>
      </c>
      <c r="B7" s="81" t="s">
        <v>2</v>
      </c>
      <c r="C7" s="81" t="s">
        <v>3</v>
      </c>
      <c r="D7" s="81"/>
      <c r="E7" s="81" t="s">
        <v>120</v>
      </c>
      <c r="F7" s="81"/>
      <c r="G7" s="81"/>
      <c r="H7" s="81"/>
    </row>
    <row r="8" spans="1:15" ht="15.75" x14ac:dyDescent="0.25">
      <c r="A8" s="81"/>
      <c r="B8" s="81"/>
      <c r="C8" s="8" t="s">
        <v>6</v>
      </c>
      <c r="D8" s="8" t="s">
        <v>7</v>
      </c>
      <c r="E8" s="15" t="s">
        <v>4</v>
      </c>
      <c r="F8" s="15" t="s">
        <v>9</v>
      </c>
      <c r="G8" s="15" t="s">
        <v>10</v>
      </c>
      <c r="H8" s="15" t="s">
        <v>11</v>
      </c>
    </row>
    <row r="9" spans="1:15" ht="15.75" x14ac:dyDescent="0.25">
      <c r="A9" s="8">
        <v>1</v>
      </c>
      <c r="B9" s="65" t="s">
        <v>117</v>
      </c>
      <c r="C9" s="46"/>
      <c r="D9" s="46"/>
      <c r="E9" s="4"/>
      <c r="F9" s="4"/>
      <c r="G9" s="4"/>
      <c r="H9" s="4"/>
    </row>
    <row r="10" spans="1:15" ht="47.25" x14ac:dyDescent="0.25">
      <c r="A10" s="4">
        <v>1</v>
      </c>
      <c r="B10" s="47" t="s">
        <v>98</v>
      </c>
      <c r="C10" s="47" t="s">
        <v>99</v>
      </c>
      <c r="D10" s="48" t="s">
        <v>100</v>
      </c>
      <c r="E10" s="6">
        <f>'22.2. Đất ở tại nông thôn'!E10*0.8</f>
        <v>384000</v>
      </c>
      <c r="F10" s="6">
        <f>'22.2. Đất ở tại nông thôn'!F10*0.8</f>
        <v>230400</v>
      </c>
      <c r="G10" s="19"/>
      <c r="H10" s="19"/>
    </row>
    <row r="11" spans="1:15" ht="31.5" x14ac:dyDescent="0.25">
      <c r="A11" s="4">
        <f>1+A10</f>
        <v>2</v>
      </c>
      <c r="B11" s="47" t="s">
        <v>101</v>
      </c>
      <c r="C11" s="47" t="s">
        <v>102</v>
      </c>
      <c r="D11" s="48" t="s">
        <v>103</v>
      </c>
      <c r="E11" s="6">
        <f>'22.2. Đất ở tại nông thôn'!E11*0.8</f>
        <v>208000</v>
      </c>
      <c r="F11" s="19"/>
      <c r="G11" s="19"/>
      <c r="H11" s="19"/>
    </row>
    <row r="12" spans="1:15" ht="15.75" x14ac:dyDescent="0.25">
      <c r="A12" s="68">
        <v>2</v>
      </c>
      <c r="B12" s="69" t="s">
        <v>112</v>
      </c>
      <c r="C12" s="49"/>
      <c r="D12" s="49"/>
      <c r="E12" s="6"/>
      <c r="F12" s="19"/>
      <c r="G12" s="19"/>
      <c r="H12" s="19"/>
    </row>
    <row r="13" spans="1:15" ht="47.25" x14ac:dyDescent="0.25">
      <c r="A13" s="4">
        <v>1</v>
      </c>
      <c r="B13" s="72" t="s">
        <v>104</v>
      </c>
      <c r="C13" s="52" t="s">
        <v>105</v>
      </c>
      <c r="D13" s="52" t="s">
        <v>106</v>
      </c>
      <c r="E13" s="6">
        <f>'22.2. Đất ở tại nông thôn'!E13*0.8</f>
        <v>248000</v>
      </c>
      <c r="F13" s="53"/>
      <c r="G13" s="53"/>
      <c r="H13" s="53"/>
    </row>
    <row r="14" spans="1:15" ht="15.75" x14ac:dyDescent="0.25">
      <c r="A14" s="76" t="s">
        <v>118</v>
      </c>
      <c r="B14" s="76"/>
      <c r="C14" s="76"/>
      <c r="D14" s="76"/>
      <c r="E14" s="76"/>
      <c r="F14" s="76"/>
      <c r="G14" s="76"/>
      <c r="H14" s="76"/>
    </row>
    <row r="15" spans="1:15" ht="15.75" customHeight="1" x14ac:dyDescent="0.25">
      <c r="A15" s="84" t="s">
        <v>8</v>
      </c>
      <c r="B15" s="84"/>
      <c r="C15" s="84"/>
      <c r="D15" s="84"/>
      <c r="E15" s="84"/>
      <c r="F15" s="84"/>
      <c r="G15" s="84"/>
      <c r="H15" s="84"/>
      <c r="I15" s="67"/>
      <c r="J15" s="67"/>
      <c r="K15" s="67"/>
      <c r="L15" s="67"/>
      <c r="M15" s="67"/>
      <c r="N15" s="67"/>
      <c r="O15" s="67"/>
    </row>
    <row r="16" spans="1:15" ht="15.75" x14ac:dyDescent="0.25">
      <c r="A16" s="54">
        <v>1</v>
      </c>
      <c r="B16" s="55" t="s">
        <v>111</v>
      </c>
      <c r="C16" s="56"/>
      <c r="D16" s="56"/>
      <c r="E16" s="6">
        <f>'22.2. Đất ở tại nông thôn'!E16*0.8</f>
        <v>136000</v>
      </c>
      <c r="F16" s="6"/>
      <c r="G16" s="6"/>
      <c r="H16" s="45"/>
      <c r="I16" s="51"/>
    </row>
    <row r="17" spans="1:11" ht="15.75" x14ac:dyDescent="0.25">
      <c r="A17" s="4">
        <f t="shared" ref="A17" si="0">1+A16</f>
        <v>2</v>
      </c>
      <c r="B17" s="50" t="s">
        <v>112</v>
      </c>
      <c r="C17" s="7"/>
      <c r="D17" s="7"/>
      <c r="E17" s="6">
        <f>'22.2. Đất ở tại nông thôn'!E17*0.8</f>
        <v>112000</v>
      </c>
      <c r="F17" s="6"/>
      <c r="G17" s="6"/>
      <c r="H17" s="45"/>
      <c r="I17" s="51"/>
    </row>
    <row r="18" spans="1:11" ht="62.25" customHeight="1" x14ac:dyDescent="0.25">
      <c r="A18" s="13"/>
      <c r="B18" s="13"/>
      <c r="C18" s="13"/>
      <c r="D18" s="13"/>
      <c r="E18" s="14"/>
      <c r="F18" s="14"/>
      <c r="G18" s="14"/>
      <c r="H18" s="14"/>
    </row>
    <row r="19" spans="1:11" ht="62.25" customHeight="1" x14ac:dyDescent="0.25">
      <c r="A19" s="13"/>
      <c r="B19" s="13"/>
      <c r="C19" s="13"/>
      <c r="D19" s="13"/>
      <c r="E19" s="14"/>
      <c r="F19" s="14"/>
      <c r="G19" s="14"/>
      <c r="H19" s="14"/>
    </row>
    <row r="20" spans="1:11" ht="62.25" customHeight="1" x14ac:dyDescent="0.25">
      <c r="A20" s="13"/>
      <c r="B20" s="13"/>
      <c r="C20" s="13"/>
      <c r="D20" s="13"/>
      <c r="E20" s="14"/>
      <c r="F20" s="14"/>
      <c r="G20" s="14"/>
      <c r="H20" s="14"/>
    </row>
    <row r="21" spans="1:11" ht="62.25" customHeight="1" thickBot="1" x14ac:dyDescent="0.3">
      <c r="A21" s="13"/>
      <c r="B21" s="83"/>
      <c r="C21" s="83"/>
      <c r="D21" s="83"/>
      <c r="E21" s="14"/>
      <c r="F21" s="14"/>
      <c r="G21" s="14"/>
      <c r="H21" s="14"/>
      <c r="I21" s="13"/>
      <c r="J21" s="13"/>
      <c r="K21" s="13"/>
    </row>
    <row r="22" spans="1:11" ht="62.25" customHeight="1" x14ac:dyDescent="0.25">
      <c r="A22" s="13"/>
      <c r="B22" s="13"/>
      <c r="C22" s="13"/>
      <c r="D22" s="13"/>
      <c r="E22" s="14"/>
      <c r="F22" s="14"/>
      <c r="G22" s="14"/>
      <c r="H22" s="14"/>
    </row>
    <row r="23" spans="1:11" ht="62.25" customHeight="1" x14ac:dyDescent="0.25">
      <c r="A23" s="13"/>
      <c r="B23" s="13"/>
      <c r="C23" s="13"/>
      <c r="D23" s="13"/>
      <c r="E23" s="14"/>
      <c r="F23" s="14"/>
      <c r="G23" s="14"/>
      <c r="H23" s="14"/>
    </row>
    <row r="24" spans="1:11" ht="62.25" customHeight="1" x14ac:dyDescent="0.25">
      <c r="A24" s="13"/>
      <c r="B24" s="13"/>
      <c r="C24" s="13"/>
      <c r="D24" s="13"/>
      <c r="E24" s="14"/>
      <c r="F24" s="14"/>
      <c r="G24" s="14"/>
      <c r="H24" s="14"/>
    </row>
    <row r="25" spans="1:11" ht="62.25" customHeight="1" x14ac:dyDescent="0.25">
      <c r="A25" s="13"/>
      <c r="B25" s="13"/>
      <c r="C25" s="13"/>
      <c r="D25" s="13"/>
      <c r="E25" s="14"/>
      <c r="F25" s="14"/>
      <c r="G25" s="14"/>
      <c r="H25" s="14"/>
    </row>
    <row r="26" spans="1:11" ht="62.25" customHeight="1" x14ac:dyDescent="0.25">
      <c r="A26" s="13"/>
      <c r="B26" s="13"/>
      <c r="C26" s="13"/>
      <c r="D26" s="13"/>
      <c r="E26" s="14"/>
      <c r="F26" s="14"/>
      <c r="G26" s="14"/>
      <c r="H26" s="14"/>
    </row>
    <row r="27" spans="1:11" ht="62.25" customHeight="1" x14ac:dyDescent="0.25">
      <c r="A27" s="13"/>
      <c r="B27" s="13"/>
      <c r="C27" s="13"/>
      <c r="D27" s="13"/>
      <c r="E27" s="14"/>
      <c r="F27" s="14"/>
      <c r="G27" s="14"/>
      <c r="H27" s="14"/>
    </row>
    <row r="28" spans="1:11" ht="62.25" customHeight="1" x14ac:dyDescent="0.25">
      <c r="A28" s="13"/>
      <c r="B28" s="13"/>
      <c r="C28" s="13"/>
      <c r="D28" s="13"/>
      <c r="E28" s="14"/>
      <c r="F28" s="14"/>
      <c r="G28" s="14"/>
      <c r="H28" s="14"/>
    </row>
    <row r="29" spans="1:11" ht="62.25" customHeight="1" x14ac:dyDescent="0.25">
      <c r="A29" s="13"/>
      <c r="B29" s="13"/>
      <c r="C29" s="13"/>
      <c r="D29" s="13"/>
      <c r="E29" s="14"/>
      <c r="F29" s="14"/>
      <c r="G29" s="14"/>
      <c r="H29" s="14"/>
    </row>
    <row r="30" spans="1:11" ht="62.25" customHeight="1" x14ac:dyDescent="0.25">
      <c r="A30" s="13"/>
      <c r="B30" s="13"/>
      <c r="C30" s="13"/>
      <c r="D30" s="13"/>
      <c r="E30" s="14"/>
      <c r="F30" s="14"/>
      <c r="G30" s="14"/>
      <c r="H30" s="14"/>
    </row>
    <row r="31" spans="1:11" ht="62.25" customHeight="1" x14ac:dyDescent="0.25">
      <c r="A31" s="13"/>
      <c r="B31" s="13"/>
      <c r="C31" s="13"/>
      <c r="D31" s="13"/>
      <c r="E31" s="14"/>
      <c r="F31" s="14"/>
      <c r="G31" s="14"/>
      <c r="H31" s="14"/>
    </row>
    <row r="32" spans="1:11"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sheetData>
  <mergeCells count="12">
    <mergeCell ref="B21:D21"/>
    <mergeCell ref="A2:B2"/>
    <mergeCell ref="G2:H2"/>
    <mergeCell ref="A4:H4"/>
    <mergeCell ref="A5:H5"/>
    <mergeCell ref="A6:H6"/>
    <mergeCell ref="A7:A8"/>
    <mergeCell ref="B7:B8"/>
    <mergeCell ref="C7:D7"/>
    <mergeCell ref="E7:H7"/>
    <mergeCell ref="A14:H14"/>
    <mergeCell ref="A15:H15"/>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970"/>
  <sheetViews>
    <sheetView view="pageBreakPreview" topLeftCell="A28" zoomScaleNormal="100" zoomScaleSheetLayoutView="100" workbookViewId="0">
      <selection activeCell="E33" sqref="E33"/>
    </sheetView>
  </sheetViews>
  <sheetFormatPr defaultColWidth="9.140625" defaultRowHeight="62.25" customHeight="1" x14ac:dyDescent="0.25"/>
  <cols>
    <col min="1" max="1" width="5.7109375" style="3" customWidth="1"/>
    <col min="2" max="4" width="25.7109375" style="3" customWidth="1"/>
    <col min="5" max="8" width="15.7109375" style="20" customWidth="1"/>
    <col min="9" max="16384" width="9.140625" style="3"/>
  </cols>
  <sheetData>
    <row r="1" spans="1:8" ht="15.75" x14ac:dyDescent="0.25">
      <c r="A1" s="5"/>
      <c r="B1" s="13"/>
      <c r="C1" s="13"/>
      <c r="D1" s="13"/>
      <c r="E1" s="14"/>
      <c r="F1" s="14"/>
      <c r="G1" s="14"/>
      <c r="H1" s="14"/>
    </row>
    <row r="2" spans="1:8" ht="15.75" x14ac:dyDescent="0.25">
      <c r="A2" s="77" t="s">
        <v>96</v>
      </c>
      <c r="B2" s="77"/>
      <c r="C2" s="13"/>
      <c r="D2" s="13"/>
      <c r="E2" s="14"/>
      <c r="F2" s="14"/>
      <c r="G2" s="78" t="s">
        <v>18</v>
      </c>
      <c r="H2" s="78"/>
    </row>
    <row r="3" spans="1:8" ht="15.75" x14ac:dyDescent="0.25">
      <c r="A3" s="12"/>
      <c r="B3" s="13"/>
      <c r="C3" s="13"/>
      <c r="D3" s="13"/>
      <c r="E3" s="14"/>
      <c r="F3" s="14"/>
      <c r="G3" s="14"/>
      <c r="H3" s="14"/>
    </row>
    <row r="4" spans="1:8" ht="15.75" x14ac:dyDescent="0.25">
      <c r="A4" s="82" t="s">
        <v>121</v>
      </c>
      <c r="B4" s="82"/>
      <c r="C4" s="82"/>
      <c r="D4" s="82"/>
      <c r="E4" s="82"/>
      <c r="F4" s="82"/>
      <c r="G4" s="82"/>
      <c r="H4" s="82"/>
    </row>
    <row r="5" spans="1:8" ht="15.75" x14ac:dyDescent="0.25">
      <c r="A5" s="79" t="s">
        <v>20</v>
      </c>
      <c r="B5" s="79"/>
      <c r="C5" s="79"/>
      <c r="D5" s="79"/>
      <c r="E5" s="79"/>
      <c r="F5" s="79"/>
      <c r="G5" s="79"/>
      <c r="H5" s="79"/>
    </row>
    <row r="6" spans="1:8" ht="15.75" x14ac:dyDescent="0.25">
      <c r="A6" s="80" t="s">
        <v>5</v>
      </c>
      <c r="B6" s="80"/>
      <c r="C6" s="80"/>
      <c r="D6" s="80"/>
      <c r="E6" s="80"/>
      <c r="F6" s="80"/>
      <c r="G6" s="80"/>
      <c r="H6" s="80"/>
    </row>
    <row r="7" spans="1:8" ht="15.75" x14ac:dyDescent="0.25">
      <c r="A7" s="81" t="s">
        <v>1</v>
      </c>
      <c r="B7" s="81" t="s">
        <v>2</v>
      </c>
      <c r="C7" s="81" t="s">
        <v>3</v>
      </c>
      <c r="D7" s="81"/>
      <c r="E7" s="81" t="s">
        <v>122</v>
      </c>
      <c r="F7" s="81"/>
      <c r="G7" s="81"/>
      <c r="H7" s="81"/>
    </row>
    <row r="8" spans="1:8" ht="15.75" x14ac:dyDescent="0.25">
      <c r="A8" s="81"/>
      <c r="B8" s="81"/>
      <c r="C8" s="8" t="s">
        <v>6</v>
      </c>
      <c r="D8" s="8" t="s">
        <v>7</v>
      </c>
      <c r="E8" s="15" t="s">
        <v>4</v>
      </c>
      <c r="F8" s="15" t="s">
        <v>9</v>
      </c>
      <c r="G8" s="15" t="s">
        <v>10</v>
      </c>
      <c r="H8" s="15" t="s">
        <v>11</v>
      </c>
    </row>
    <row r="9" spans="1:8" s="18" customFormat="1" ht="15.75" x14ac:dyDescent="0.25">
      <c r="A9" s="17" t="s">
        <v>0</v>
      </c>
      <c r="B9" s="16" t="s">
        <v>27</v>
      </c>
      <c r="C9" s="16"/>
      <c r="D9" s="16"/>
      <c r="E9" s="17"/>
      <c r="F9" s="17"/>
      <c r="G9" s="17"/>
      <c r="H9" s="17"/>
    </row>
    <row r="10" spans="1:8" ht="31.5" x14ac:dyDescent="0.25">
      <c r="A10" s="4">
        <v>1</v>
      </c>
      <c r="B10" s="26" t="s">
        <v>28</v>
      </c>
      <c r="C10" s="26" t="s">
        <v>29</v>
      </c>
      <c r="D10" s="26" t="s">
        <v>30</v>
      </c>
      <c r="E10" s="39">
        <f>'22.1. Đất ở tại đô thị '!E10*0.7</f>
        <v>5061000</v>
      </c>
      <c r="F10" s="39">
        <f>'22.1. Đất ở tại đô thị '!F10*0.7</f>
        <v>3036600</v>
      </c>
      <c r="G10" s="39">
        <f>'22.1. Đất ở tại đô thị '!G10*0.7</f>
        <v>2024399.9999999998</v>
      </c>
      <c r="H10" s="39">
        <f>'22.1. Đất ở tại đô thị '!H10*0.7</f>
        <v>1012199.9999999999</v>
      </c>
    </row>
    <row r="11" spans="1:8" ht="31.5" x14ac:dyDescent="0.25">
      <c r="A11" s="4">
        <v>2</v>
      </c>
      <c r="B11" s="26" t="s">
        <v>31</v>
      </c>
      <c r="C11" s="26" t="s">
        <v>32</v>
      </c>
      <c r="D11" s="26" t="s">
        <v>33</v>
      </c>
      <c r="E11" s="39">
        <f>'22.1. Đất ở tại đô thị '!E11*0.7</f>
        <v>3514000</v>
      </c>
      <c r="F11" s="39">
        <f>'22.1. Đất ở tại đô thị '!F11*0.7</f>
        <v>2108400</v>
      </c>
      <c r="G11" s="39">
        <f>'22.1. Đất ở tại đô thị '!G11*0.7</f>
        <v>1405600</v>
      </c>
      <c r="H11" s="39">
        <f>'22.1. Đất ở tại đô thị '!H11*0.7</f>
        <v>702800</v>
      </c>
    </row>
    <row r="12" spans="1:8" ht="47.25" x14ac:dyDescent="0.25">
      <c r="A12" s="4">
        <v>3</v>
      </c>
      <c r="B12" s="26" t="s">
        <v>34</v>
      </c>
      <c r="C12" s="26" t="s">
        <v>35</v>
      </c>
      <c r="D12" s="26" t="s">
        <v>36</v>
      </c>
      <c r="E12" s="39">
        <f>'22.1. Đất ở tại đô thị '!E12*0.7</f>
        <v>3479000</v>
      </c>
      <c r="F12" s="39">
        <f>'22.1. Đất ở tại đô thị '!F12*0.7</f>
        <v>2087399.9999999998</v>
      </c>
      <c r="G12" s="39">
        <f>'22.1. Đất ở tại đô thị '!G12*0.7</f>
        <v>1391600</v>
      </c>
      <c r="H12" s="39">
        <f>'22.1. Đất ở tại đô thị '!H12*0.7</f>
        <v>695800</v>
      </c>
    </row>
    <row r="13" spans="1:8" ht="31.5" x14ac:dyDescent="0.25">
      <c r="A13" s="4">
        <v>4</v>
      </c>
      <c r="B13" s="26" t="s">
        <v>37</v>
      </c>
      <c r="C13" s="26" t="s">
        <v>38</v>
      </c>
      <c r="D13" s="26" t="s">
        <v>39</v>
      </c>
      <c r="E13" s="39">
        <f>'22.1. Đất ở tại đô thị '!E13*0.7</f>
        <v>3199000</v>
      </c>
      <c r="F13" s="39">
        <f>'22.1. Đất ở tại đô thị '!F13*0.7</f>
        <v>1919399.9999999998</v>
      </c>
      <c r="G13" s="39">
        <f>'22.1. Đất ở tại đô thị '!G13*0.7</f>
        <v>1279600</v>
      </c>
      <c r="H13" s="39">
        <f>'22.1. Đất ở tại đô thị '!H13*0.7</f>
        <v>639800</v>
      </c>
    </row>
    <row r="14" spans="1:8" ht="31.5" x14ac:dyDescent="0.25">
      <c r="A14" s="4">
        <v>5</v>
      </c>
      <c r="B14" s="26" t="s">
        <v>40</v>
      </c>
      <c r="C14" s="26" t="s">
        <v>41</v>
      </c>
      <c r="D14" s="26" t="s">
        <v>42</v>
      </c>
      <c r="E14" s="39">
        <f>'22.1. Đất ở tại đô thị '!E14*0.7</f>
        <v>3556000</v>
      </c>
      <c r="F14" s="39">
        <f>'22.1. Đất ở tại đô thị '!F14*0.7</f>
        <v>2133600</v>
      </c>
      <c r="G14" s="39">
        <f>'22.1. Đất ở tại đô thị '!G14*0.7</f>
        <v>1422400</v>
      </c>
      <c r="H14" s="39">
        <f>'22.1. Đất ở tại đô thị '!H14*0.7</f>
        <v>711200</v>
      </c>
    </row>
    <row r="15" spans="1:8" ht="31.5" x14ac:dyDescent="0.25">
      <c r="A15" s="4">
        <v>6</v>
      </c>
      <c r="B15" s="26" t="s">
        <v>43</v>
      </c>
      <c r="C15" s="26" t="s">
        <v>30</v>
      </c>
      <c r="D15" s="26" t="s">
        <v>44</v>
      </c>
      <c r="E15" s="39">
        <f>'22.1. Đất ở tại đô thị '!E15*0.7</f>
        <v>3059000</v>
      </c>
      <c r="F15" s="39">
        <f>'22.1. Đất ở tại đô thị '!F15*0.7</f>
        <v>1835400</v>
      </c>
      <c r="G15" s="39">
        <f>'22.1. Đất ở tại đô thị '!G15*0.7</f>
        <v>1223600</v>
      </c>
      <c r="H15" s="39">
        <f>'22.1. Đất ở tại đô thị '!H15*0.7</f>
        <v>611800</v>
      </c>
    </row>
    <row r="16" spans="1:8" ht="31.5" x14ac:dyDescent="0.25">
      <c r="A16" s="4">
        <v>7</v>
      </c>
      <c r="B16" s="26" t="s">
        <v>45</v>
      </c>
      <c r="C16" s="27" t="s">
        <v>46</v>
      </c>
      <c r="D16" s="27" t="s">
        <v>47</v>
      </c>
      <c r="E16" s="39">
        <f>'22.1. Đất ở tại đô thị '!E16*0.7</f>
        <v>3087000</v>
      </c>
      <c r="F16" s="39">
        <f>'22.1. Đất ở tại đô thị '!F16*0.7</f>
        <v>1852199.9999999998</v>
      </c>
      <c r="G16" s="39">
        <f>'22.1. Đất ở tại đô thị '!G16*0.7</f>
        <v>1234800</v>
      </c>
      <c r="H16" s="39">
        <f>'22.1. Đất ở tại đô thị '!H16*0.7</f>
        <v>617400</v>
      </c>
    </row>
    <row r="17" spans="1:8" ht="31.5" x14ac:dyDescent="0.25">
      <c r="A17" s="4">
        <v>8</v>
      </c>
      <c r="B17" s="28" t="s">
        <v>48</v>
      </c>
      <c r="C17" s="29" t="s">
        <v>49</v>
      </c>
      <c r="D17" s="29" t="s">
        <v>50</v>
      </c>
      <c r="E17" s="39">
        <f>'22.1. Đất ở tại đô thị '!E17*0.7</f>
        <v>2022999.9999999998</v>
      </c>
      <c r="F17" s="39">
        <f>'22.1. Đất ở tại đô thị '!F17*0.7</f>
        <v>1213800</v>
      </c>
      <c r="G17" s="39">
        <f>'22.1. Đất ở tại đô thị '!G17*0.7</f>
        <v>809200</v>
      </c>
      <c r="H17" s="39">
        <f>'22.1. Đất ở tại đô thị '!H17*0.7</f>
        <v>404600</v>
      </c>
    </row>
    <row r="18" spans="1:8" ht="31.5" x14ac:dyDescent="0.25">
      <c r="A18" s="4">
        <v>9</v>
      </c>
      <c r="B18" s="26" t="s">
        <v>51</v>
      </c>
      <c r="C18" s="30" t="s">
        <v>44</v>
      </c>
      <c r="D18" s="30" t="s">
        <v>52</v>
      </c>
      <c r="E18" s="39">
        <f>'22.1. Đất ở tại đô thị '!E18*0.7</f>
        <v>1806000</v>
      </c>
      <c r="F18" s="39">
        <f>'22.1. Đất ở tại đô thị '!F18*0.7</f>
        <v>1083600</v>
      </c>
      <c r="G18" s="39">
        <f>'22.1. Đất ở tại đô thị '!G18*0.7</f>
        <v>722400</v>
      </c>
      <c r="H18" s="39">
        <f>'22.1. Đất ở tại đô thị '!H18*0.7</f>
        <v>361200</v>
      </c>
    </row>
    <row r="19" spans="1:8" ht="31.5" x14ac:dyDescent="0.25">
      <c r="A19" s="4">
        <v>10</v>
      </c>
      <c r="B19" s="28" t="s">
        <v>53</v>
      </c>
      <c r="C19" s="28" t="s">
        <v>54</v>
      </c>
      <c r="D19" s="28" t="s">
        <v>55</v>
      </c>
      <c r="E19" s="39">
        <f>'22.1. Đất ở tại đô thị '!E19*0.7</f>
        <v>4921000</v>
      </c>
      <c r="F19" s="39">
        <f>'22.1. Đất ở tại đô thị '!F19*0.7</f>
        <v>2952600</v>
      </c>
      <c r="G19" s="39">
        <f>'22.1. Đất ở tại đô thị '!G19*0.7</f>
        <v>1968399.9999999998</v>
      </c>
      <c r="H19" s="39">
        <f>'22.1. Đất ở tại đô thị '!H19*0.7</f>
        <v>984199.99999999988</v>
      </c>
    </row>
    <row r="20" spans="1:8" ht="31.5" x14ac:dyDescent="0.25">
      <c r="A20" s="4">
        <v>11</v>
      </c>
      <c r="B20" s="31" t="s">
        <v>56</v>
      </c>
      <c r="C20" s="32" t="s">
        <v>57</v>
      </c>
      <c r="D20" s="32" t="s">
        <v>58</v>
      </c>
      <c r="E20" s="39">
        <f>'22.1. Đất ở tại đô thị '!E20*0.7</f>
        <v>1197000</v>
      </c>
      <c r="F20" s="39">
        <f>'22.1. Đất ở tại đô thị '!F20*0.7</f>
        <v>718200</v>
      </c>
      <c r="G20" s="39">
        <f>'22.1. Đất ở tại đô thị '!G20*0.7</f>
        <v>478799.99999999994</v>
      </c>
      <c r="H20" s="39">
        <f>'22.1. Đất ở tại đô thị '!H20*0.7</f>
        <v>239399.99999999997</v>
      </c>
    </row>
    <row r="21" spans="1:8" ht="31.5" x14ac:dyDescent="0.25">
      <c r="A21" s="4">
        <v>12</v>
      </c>
      <c r="B21" s="33" t="s">
        <v>59</v>
      </c>
      <c r="C21" s="34" t="s">
        <v>60</v>
      </c>
      <c r="D21" s="34" t="s">
        <v>61</v>
      </c>
      <c r="E21" s="39">
        <f>'22.1. Đất ở tại đô thị '!E21*0.7</f>
        <v>2268000</v>
      </c>
      <c r="F21" s="39">
        <f>'22.1. Đất ở tại đô thị '!F21*0.7</f>
        <v>1360800</v>
      </c>
      <c r="G21" s="39">
        <f>'22.1. Đất ở tại đô thị '!G21*0.7</f>
        <v>907200</v>
      </c>
      <c r="H21" s="40"/>
    </row>
    <row r="22" spans="1:8" ht="47.25" x14ac:dyDescent="0.25">
      <c r="A22" s="4">
        <v>13</v>
      </c>
      <c r="B22" s="26" t="s">
        <v>62</v>
      </c>
      <c r="C22" s="30" t="s">
        <v>58</v>
      </c>
      <c r="D22" s="30" t="s">
        <v>63</v>
      </c>
      <c r="E22" s="39">
        <f>'22.1. Đất ở tại đô thị '!E22*0.7</f>
        <v>986999.99999999988</v>
      </c>
      <c r="F22" s="39">
        <f>'22.1. Đất ở tại đô thị '!F22*0.7</f>
        <v>592200</v>
      </c>
      <c r="G22" s="39">
        <f>'22.1. Đất ở tại đô thị '!G22*0.7</f>
        <v>394800</v>
      </c>
      <c r="H22" s="40"/>
    </row>
    <row r="23" spans="1:8" ht="31.5" x14ac:dyDescent="0.25">
      <c r="A23" s="4">
        <v>14</v>
      </c>
      <c r="B23" s="34" t="s">
        <v>64</v>
      </c>
      <c r="C23" s="34" t="s">
        <v>65</v>
      </c>
      <c r="D23" s="34" t="s">
        <v>66</v>
      </c>
      <c r="E23" s="39">
        <f>'22.1. Đất ở tại đô thị '!E23*0.7</f>
        <v>951999.99999999988</v>
      </c>
      <c r="F23" s="39">
        <f>'22.1. Đất ở tại đô thị '!F23*0.7</f>
        <v>571200</v>
      </c>
      <c r="G23" s="40"/>
      <c r="H23" s="40"/>
    </row>
    <row r="24" spans="1:8" ht="31.5" x14ac:dyDescent="0.25">
      <c r="A24" s="4">
        <v>15</v>
      </c>
      <c r="B24" s="26" t="s">
        <v>67</v>
      </c>
      <c r="C24" s="26" t="s">
        <v>66</v>
      </c>
      <c r="D24" s="26" t="s">
        <v>68</v>
      </c>
      <c r="E24" s="39">
        <f>'22.1. Đất ở tại đô thị '!E24*0.7</f>
        <v>553000</v>
      </c>
      <c r="F24" s="40"/>
      <c r="G24" s="40"/>
      <c r="H24" s="40"/>
    </row>
    <row r="25" spans="1:8" ht="31.5" x14ac:dyDescent="0.25">
      <c r="A25" s="4">
        <v>16</v>
      </c>
      <c r="B25" s="26" t="s">
        <v>69</v>
      </c>
      <c r="C25" s="26" t="s">
        <v>70</v>
      </c>
      <c r="D25" s="26" t="s">
        <v>71</v>
      </c>
      <c r="E25" s="39">
        <f>'22.1. Đất ở tại đô thị '!E25*0.7</f>
        <v>637000</v>
      </c>
      <c r="F25" s="40"/>
      <c r="G25" s="40"/>
      <c r="H25" s="40"/>
    </row>
    <row r="26" spans="1:8" ht="15.75" x14ac:dyDescent="0.25">
      <c r="A26" s="4">
        <v>17</v>
      </c>
      <c r="B26" s="35" t="s">
        <v>72</v>
      </c>
      <c r="C26" s="28" t="s">
        <v>73</v>
      </c>
      <c r="D26" s="28" t="s">
        <v>74</v>
      </c>
      <c r="E26" s="39">
        <f>'22.1. Đất ở tại đô thị '!E26*0.7</f>
        <v>3437000</v>
      </c>
      <c r="F26" s="39">
        <f>'22.1. Đất ở tại đô thị '!F26*0.7</f>
        <v>2062199.9999999998</v>
      </c>
      <c r="G26" s="39">
        <f>'22.1. Đất ở tại đô thị '!G26*0.7</f>
        <v>1374800</v>
      </c>
      <c r="H26" s="39">
        <f>'22.1. Đất ở tại đô thị '!H26*0.7</f>
        <v>687400</v>
      </c>
    </row>
    <row r="27" spans="1:8" ht="31.5" x14ac:dyDescent="0.25">
      <c r="A27" s="4">
        <v>18</v>
      </c>
      <c r="B27" s="26" t="s">
        <v>75</v>
      </c>
      <c r="C27" s="26" t="s">
        <v>76</v>
      </c>
      <c r="D27" s="26" t="s">
        <v>77</v>
      </c>
      <c r="E27" s="39">
        <f>'22.1. Đất ở tại đô thị '!E27*0.7</f>
        <v>371000</v>
      </c>
      <c r="F27" s="39">
        <f>'22.1. Đất ở tại đô thị '!F27*0.7</f>
        <v>222600</v>
      </c>
      <c r="G27" s="40"/>
      <c r="H27" s="40"/>
    </row>
    <row r="28" spans="1:8" ht="15.75" x14ac:dyDescent="0.25">
      <c r="A28" s="4">
        <v>19</v>
      </c>
      <c r="B28" s="26" t="s">
        <v>78</v>
      </c>
      <c r="C28" s="26" t="s">
        <v>79</v>
      </c>
      <c r="D28" s="26" t="s">
        <v>67</v>
      </c>
      <c r="E28" s="39">
        <f>'22.1. Đất ở tại đô thị '!E28*0.7</f>
        <v>532000</v>
      </c>
      <c r="F28" s="39">
        <f>'22.1. Đất ở tại đô thị '!F28*0.7</f>
        <v>319200</v>
      </c>
      <c r="G28" s="40"/>
      <c r="H28" s="40"/>
    </row>
    <row r="29" spans="1:8" ht="31.5" x14ac:dyDescent="0.25">
      <c r="A29" s="8">
        <v>20</v>
      </c>
      <c r="B29" s="36" t="s">
        <v>80</v>
      </c>
      <c r="C29" s="36"/>
      <c r="D29" s="36"/>
      <c r="E29" s="42"/>
      <c r="F29" s="43"/>
      <c r="G29" s="43"/>
      <c r="H29" s="43"/>
    </row>
    <row r="30" spans="1:8" ht="31.5" x14ac:dyDescent="0.25">
      <c r="A30" s="4" t="s">
        <v>114</v>
      </c>
      <c r="B30" s="26" t="s">
        <v>81</v>
      </c>
      <c r="C30" s="26"/>
      <c r="D30" s="26"/>
      <c r="E30" s="39">
        <f>'22.1. Đất ở tại đô thị '!E30*0.7</f>
        <v>2811200</v>
      </c>
      <c r="F30" s="39">
        <f>'22.1. Đất ở tại đô thị '!F30*0.7</f>
        <v>1686720</v>
      </c>
      <c r="G30" s="40"/>
      <c r="H30" s="40"/>
    </row>
    <row r="31" spans="1:8" ht="47.25" x14ac:dyDescent="0.25">
      <c r="A31" s="4" t="s">
        <v>115</v>
      </c>
      <c r="B31" s="26" t="s">
        <v>82</v>
      </c>
      <c r="C31" s="26"/>
      <c r="D31" s="26"/>
      <c r="E31" s="39">
        <f>'22.1. Đất ở tại đô thị '!E31*0.7</f>
        <v>4550000</v>
      </c>
      <c r="F31" s="39">
        <f>'22.1. Đất ở tại đô thị '!F31*0.7</f>
        <v>2730000</v>
      </c>
      <c r="G31" s="40"/>
      <c r="H31" s="40"/>
    </row>
    <row r="32" spans="1:8" ht="31.5" x14ac:dyDescent="0.25">
      <c r="A32" s="4">
        <v>21</v>
      </c>
      <c r="B32" s="28" t="s">
        <v>83</v>
      </c>
      <c r="C32" s="28" t="s">
        <v>84</v>
      </c>
      <c r="D32" s="28" t="s">
        <v>85</v>
      </c>
      <c r="E32" s="39">
        <f>'22.1. Đất ở tại đô thị '!E32*0.7</f>
        <v>1820000</v>
      </c>
      <c r="F32" s="39">
        <f>'22.1. Đất ở tại đô thị '!F32*0.7</f>
        <v>1092000</v>
      </c>
      <c r="G32" s="39">
        <f>'22.1. Đất ở tại đô thị '!G32*0.7</f>
        <v>728000</v>
      </c>
      <c r="H32" s="39">
        <f>'22.1. Đất ở tại đô thị '!H32*0.7</f>
        <v>364000</v>
      </c>
    </row>
    <row r="33" spans="1:27" ht="31.5" x14ac:dyDescent="0.25">
      <c r="A33" s="4">
        <f>+A32+1</f>
        <v>22</v>
      </c>
      <c r="B33" s="28" t="s">
        <v>86</v>
      </c>
      <c r="C33" s="28" t="s">
        <v>87</v>
      </c>
      <c r="D33" s="28" t="s">
        <v>88</v>
      </c>
      <c r="E33" s="39">
        <f>'22.1. Đất ở tại đô thị '!E33*0.7</f>
        <v>1028999.9999999999</v>
      </c>
      <c r="F33" s="39">
        <f>'22.1. Đất ở tại đô thị '!F33*0.7</f>
        <v>617400</v>
      </c>
      <c r="G33" s="39">
        <f>'22.1. Đất ở tại đô thị '!G33*0.7</f>
        <v>411600</v>
      </c>
      <c r="H33" s="40"/>
    </row>
    <row r="34" spans="1:27" ht="63" x14ac:dyDescent="0.25">
      <c r="A34" s="4">
        <f t="shared" ref="A34:A35" si="0">+A33+1</f>
        <v>23</v>
      </c>
      <c r="B34" s="28" t="s">
        <v>89</v>
      </c>
      <c r="C34" s="28" t="s">
        <v>90</v>
      </c>
      <c r="D34" s="28" t="s">
        <v>91</v>
      </c>
      <c r="E34" s="39">
        <f>'22.1. Đất ở tại đô thị '!E34*0.7</f>
        <v>455000</v>
      </c>
      <c r="F34" s="39">
        <f>'22.1. Đất ở tại đô thị '!F34*0.7</f>
        <v>273000</v>
      </c>
      <c r="G34" s="39">
        <f>'22.1. Đất ở tại đô thị '!G34*0.7</f>
        <v>182000</v>
      </c>
      <c r="H34" s="40"/>
    </row>
    <row r="35" spans="1:27" s="18" customFormat="1" ht="31.5" x14ac:dyDescent="0.25">
      <c r="A35" s="4">
        <f t="shared" si="0"/>
        <v>24</v>
      </c>
      <c r="B35" s="31" t="s">
        <v>92</v>
      </c>
      <c r="C35" s="31" t="s">
        <v>93</v>
      </c>
      <c r="D35" s="31" t="s">
        <v>94</v>
      </c>
      <c r="E35" s="39">
        <f>'22.1. Đất ở tại đô thị '!E35*0.7</f>
        <v>489999.99999999994</v>
      </c>
      <c r="F35" s="39">
        <f>'22.1. Đất ở tại đô thị '!F35*0.7</f>
        <v>294000</v>
      </c>
      <c r="G35" s="39">
        <f>'22.1. Đất ở tại đô thị '!G35*0.7</f>
        <v>196000</v>
      </c>
      <c r="H35" s="40"/>
    </row>
    <row r="36" spans="1:27" s="18" customFormat="1" ht="15.75" x14ac:dyDescent="0.25">
      <c r="A36" s="76" t="s">
        <v>116</v>
      </c>
      <c r="B36" s="76"/>
      <c r="C36" s="76"/>
      <c r="D36" s="76"/>
      <c r="E36" s="76"/>
      <c r="F36" s="76"/>
      <c r="G36" s="76"/>
      <c r="H36" s="76"/>
    </row>
    <row r="37" spans="1:27" s="63" customFormat="1" ht="15.6" customHeight="1" x14ac:dyDescent="0.25">
      <c r="A37" s="75" t="s">
        <v>95</v>
      </c>
      <c r="B37" s="75"/>
      <c r="C37" s="75"/>
      <c r="D37" s="75"/>
      <c r="E37" s="75"/>
      <c r="F37" s="75"/>
      <c r="G37" s="75"/>
      <c r="H37" s="75"/>
      <c r="I37" s="41"/>
      <c r="J37" s="41"/>
      <c r="K37" s="41"/>
      <c r="L37" s="41"/>
      <c r="M37" s="41"/>
      <c r="N37" s="41"/>
      <c r="O37" s="41"/>
      <c r="P37" s="41"/>
      <c r="Q37" s="41"/>
      <c r="R37" s="41"/>
      <c r="S37" s="41"/>
      <c r="T37" s="41"/>
      <c r="U37" s="41"/>
      <c r="V37" s="41"/>
      <c r="W37" s="41"/>
      <c r="X37" s="41"/>
      <c r="Y37" s="41"/>
      <c r="Z37" s="41"/>
      <c r="AA37" s="41"/>
    </row>
    <row r="38" spans="1:27" s="10" customFormat="1" ht="15.75" x14ac:dyDescent="0.25">
      <c r="A38" s="1">
        <v>1</v>
      </c>
      <c r="B38" s="31" t="s">
        <v>113</v>
      </c>
      <c r="C38" s="31"/>
      <c r="D38" s="38"/>
      <c r="E38" s="39">
        <f>'22.1. Đất ở tại đô thị '!E38*0.7</f>
        <v>210000</v>
      </c>
      <c r="F38" s="64"/>
      <c r="G38" s="64"/>
      <c r="H38" s="64"/>
      <c r="I38" s="57"/>
      <c r="J38" s="58"/>
      <c r="K38" s="35"/>
      <c r="N38" s="35"/>
      <c r="O38" s="59"/>
      <c r="P38" s="37"/>
      <c r="Q38" s="37"/>
      <c r="R38" s="37"/>
      <c r="S38" s="37"/>
      <c r="T38" s="37"/>
      <c r="U38" s="37"/>
      <c r="V38" s="37"/>
      <c r="W38" s="37"/>
      <c r="X38" s="37"/>
      <c r="Y38" s="37"/>
      <c r="Z38" s="37"/>
      <c r="AA38" s="37"/>
    </row>
    <row r="39" spans="1:27" ht="62.25" customHeight="1" x14ac:dyDescent="0.25">
      <c r="A39" s="13"/>
      <c r="B39" s="13"/>
      <c r="C39" s="13"/>
      <c r="D39" s="13"/>
      <c r="E39" s="14"/>
      <c r="F39" s="14"/>
      <c r="G39" s="14"/>
      <c r="H39" s="14"/>
    </row>
    <row r="40" spans="1:27" ht="62.25" customHeight="1" x14ac:dyDescent="0.25">
      <c r="A40" s="13"/>
      <c r="B40" s="13"/>
      <c r="C40" s="13"/>
      <c r="D40" s="13"/>
      <c r="E40" s="14"/>
      <c r="F40" s="14"/>
      <c r="G40" s="14"/>
      <c r="H40" s="14"/>
    </row>
    <row r="41" spans="1:27" ht="62.25" customHeight="1" x14ac:dyDescent="0.25">
      <c r="A41" s="13"/>
      <c r="B41" s="13"/>
      <c r="C41" s="13"/>
      <c r="D41" s="13"/>
      <c r="E41" s="14"/>
      <c r="F41" s="14"/>
      <c r="G41" s="14"/>
      <c r="H41" s="14"/>
    </row>
    <row r="42" spans="1:27" ht="62.25" customHeight="1" x14ac:dyDescent="0.25">
      <c r="A42" s="13"/>
      <c r="B42" s="13"/>
      <c r="C42" s="13"/>
      <c r="D42" s="13"/>
      <c r="E42" s="14"/>
      <c r="F42" s="14"/>
      <c r="G42" s="14"/>
      <c r="H42" s="14"/>
    </row>
    <row r="43" spans="1:27" ht="62.25" customHeight="1" x14ac:dyDescent="0.25">
      <c r="A43" s="13"/>
      <c r="B43" s="13"/>
      <c r="C43" s="13"/>
      <c r="D43" s="13"/>
      <c r="E43" s="14"/>
      <c r="F43" s="14"/>
      <c r="G43" s="14"/>
      <c r="H43" s="14"/>
    </row>
    <row r="44" spans="1:27" ht="62.25" customHeight="1" x14ac:dyDescent="0.25">
      <c r="A44" s="13"/>
      <c r="B44" s="13"/>
      <c r="C44" s="13"/>
      <c r="D44" s="13"/>
      <c r="E44" s="14"/>
      <c r="F44" s="14"/>
      <c r="G44" s="14"/>
      <c r="H44" s="14"/>
    </row>
    <row r="45" spans="1:27" ht="62.25" customHeight="1" x14ac:dyDescent="0.25">
      <c r="A45" s="13"/>
      <c r="B45" s="13"/>
      <c r="C45" s="13"/>
      <c r="D45" s="13"/>
      <c r="E45" s="14"/>
      <c r="F45" s="14"/>
      <c r="G45" s="14"/>
      <c r="H45" s="14"/>
    </row>
    <row r="46" spans="1:27" ht="62.25" customHeight="1" x14ac:dyDescent="0.25">
      <c r="A46" s="13"/>
      <c r="B46" s="13"/>
      <c r="C46" s="13"/>
      <c r="D46" s="13"/>
      <c r="E46" s="14"/>
      <c r="F46" s="14"/>
      <c r="G46" s="14"/>
      <c r="H46" s="14"/>
    </row>
    <row r="47" spans="1:27" ht="62.25" customHeight="1" x14ac:dyDescent="0.25">
      <c r="A47" s="13"/>
      <c r="B47" s="13"/>
      <c r="C47" s="13"/>
      <c r="D47" s="13"/>
      <c r="E47" s="14"/>
      <c r="F47" s="14"/>
      <c r="G47" s="14"/>
      <c r="H47" s="14"/>
    </row>
    <row r="48" spans="1:27"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sheetData>
  <mergeCells count="11">
    <mergeCell ref="A2:B2"/>
    <mergeCell ref="G2:H2"/>
    <mergeCell ref="A4:H4"/>
    <mergeCell ref="A5:H5"/>
    <mergeCell ref="A6:H6"/>
    <mergeCell ref="A37:H37"/>
    <mergeCell ref="A7:A8"/>
    <mergeCell ref="B7:B8"/>
    <mergeCell ref="C7:D7"/>
    <mergeCell ref="E7:H7"/>
    <mergeCell ref="A36:H36"/>
  </mergeCells>
  <printOptions horizontalCentered="1"/>
  <pageMargins left="0.2" right="0.2" top="0.5" bottom="0.5" header="0.25"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54"/>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0" customWidth="1"/>
    <col min="9" max="16384" width="9.140625" style="3"/>
  </cols>
  <sheetData>
    <row r="1" spans="1:15" ht="15.75" x14ac:dyDescent="0.25">
      <c r="A1" s="5"/>
      <c r="B1" s="13"/>
      <c r="C1" s="13"/>
      <c r="D1" s="13"/>
      <c r="E1" s="14"/>
      <c r="F1" s="14"/>
      <c r="G1" s="14"/>
      <c r="H1" s="14"/>
    </row>
    <row r="2" spans="1:15" ht="15.75" x14ac:dyDescent="0.25">
      <c r="A2" s="77" t="s">
        <v>107</v>
      </c>
      <c r="B2" s="77"/>
      <c r="C2" s="13"/>
      <c r="D2" s="13"/>
      <c r="E2" s="14"/>
      <c r="F2" s="14"/>
      <c r="G2" s="78" t="s">
        <v>21</v>
      </c>
      <c r="H2" s="78"/>
    </row>
    <row r="3" spans="1:15" ht="15.75" x14ac:dyDescent="0.25">
      <c r="A3" s="12"/>
      <c r="B3" s="13"/>
      <c r="C3" s="13"/>
      <c r="D3" s="13"/>
      <c r="E3" s="14"/>
      <c r="F3" s="14"/>
      <c r="G3" s="14"/>
      <c r="H3" s="14"/>
    </row>
    <row r="4" spans="1:15" ht="15.75" x14ac:dyDescent="0.25">
      <c r="A4" s="82" t="s">
        <v>124</v>
      </c>
      <c r="B4" s="82"/>
      <c r="C4" s="82"/>
      <c r="D4" s="82"/>
      <c r="E4" s="82"/>
      <c r="F4" s="82"/>
      <c r="G4" s="82"/>
      <c r="H4" s="82"/>
    </row>
    <row r="5" spans="1:15" ht="15.75" x14ac:dyDescent="0.25">
      <c r="A5" s="79" t="s">
        <v>20</v>
      </c>
      <c r="B5" s="79"/>
      <c r="C5" s="79"/>
      <c r="D5" s="79"/>
      <c r="E5" s="79"/>
      <c r="F5" s="79"/>
      <c r="G5" s="79"/>
      <c r="H5" s="79"/>
    </row>
    <row r="6" spans="1:15" ht="15.75" x14ac:dyDescent="0.25">
      <c r="A6" s="80" t="s">
        <v>5</v>
      </c>
      <c r="B6" s="80"/>
      <c r="C6" s="80"/>
      <c r="D6" s="80"/>
      <c r="E6" s="80"/>
      <c r="F6" s="80"/>
      <c r="G6" s="80"/>
      <c r="H6" s="80"/>
    </row>
    <row r="7" spans="1:15" ht="15.75" x14ac:dyDescent="0.25">
      <c r="A7" s="81" t="s">
        <v>1</v>
      </c>
      <c r="B7" s="81" t="s">
        <v>2</v>
      </c>
      <c r="C7" s="81" t="s">
        <v>3</v>
      </c>
      <c r="D7" s="81"/>
      <c r="E7" s="81" t="s">
        <v>122</v>
      </c>
      <c r="F7" s="81"/>
      <c r="G7" s="81"/>
      <c r="H7" s="81"/>
    </row>
    <row r="8" spans="1:15" ht="15.75" x14ac:dyDescent="0.25">
      <c r="A8" s="81"/>
      <c r="B8" s="81"/>
      <c r="C8" s="8" t="s">
        <v>6</v>
      </c>
      <c r="D8" s="8" t="s">
        <v>7</v>
      </c>
      <c r="E8" s="15" t="s">
        <v>4</v>
      </c>
      <c r="F8" s="15" t="s">
        <v>9</v>
      </c>
      <c r="G8" s="15" t="s">
        <v>10</v>
      </c>
      <c r="H8" s="15" t="s">
        <v>11</v>
      </c>
    </row>
    <row r="9" spans="1:15" ht="15.75" x14ac:dyDescent="0.25">
      <c r="A9" s="8">
        <v>1</v>
      </c>
      <c r="B9" s="65" t="s">
        <v>117</v>
      </c>
      <c r="C9" s="46"/>
      <c r="D9" s="46"/>
      <c r="E9" s="4"/>
      <c r="F9" s="4"/>
      <c r="G9" s="4"/>
      <c r="H9" s="4"/>
    </row>
    <row r="10" spans="1:15" ht="47.25" x14ac:dyDescent="0.25">
      <c r="A10" s="4">
        <v>1</v>
      </c>
      <c r="B10" s="47" t="s">
        <v>98</v>
      </c>
      <c r="C10" s="47" t="s">
        <v>99</v>
      </c>
      <c r="D10" s="48" t="s">
        <v>100</v>
      </c>
      <c r="E10" s="6">
        <f>+'22.2. Đất ở tại nông thôn'!E10*0.7</f>
        <v>336000</v>
      </c>
      <c r="F10" s="6">
        <f>+'22.2. Đất ở tại nông thôn'!F10*0.7</f>
        <v>201600</v>
      </c>
      <c r="G10" s="19"/>
      <c r="H10" s="19"/>
    </row>
    <row r="11" spans="1:15" ht="31.5" x14ac:dyDescent="0.25">
      <c r="A11" s="4">
        <f>1+A10</f>
        <v>2</v>
      </c>
      <c r="B11" s="47" t="s">
        <v>101</v>
      </c>
      <c r="C11" s="47" t="s">
        <v>102</v>
      </c>
      <c r="D11" s="48" t="s">
        <v>103</v>
      </c>
      <c r="E11" s="6">
        <f>+'22.2. Đất ở tại nông thôn'!E11*0.7</f>
        <v>182000</v>
      </c>
      <c r="F11" s="19"/>
      <c r="G11" s="19"/>
      <c r="H11" s="19"/>
    </row>
    <row r="12" spans="1:15" ht="15.75" x14ac:dyDescent="0.25">
      <c r="A12" s="68">
        <v>2</v>
      </c>
      <c r="B12" s="69" t="s">
        <v>112</v>
      </c>
      <c r="C12" s="49"/>
      <c r="D12" s="49"/>
      <c r="E12" s="6"/>
      <c r="F12" s="19"/>
      <c r="G12" s="19"/>
      <c r="H12" s="19"/>
    </row>
    <row r="13" spans="1:15" ht="47.25" x14ac:dyDescent="0.25">
      <c r="A13" s="4">
        <v>1</v>
      </c>
      <c r="B13" s="72" t="s">
        <v>104</v>
      </c>
      <c r="C13" s="52" t="s">
        <v>105</v>
      </c>
      <c r="D13" s="52" t="s">
        <v>106</v>
      </c>
      <c r="E13" s="6">
        <f>+'22.2. Đất ở tại nông thôn'!E13*0.7</f>
        <v>217000</v>
      </c>
      <c r="F13" s="53"/>
      <c r="G13" s="53"/>
      <c r="H13" s="53"/>
    </row>
    <row r="14" spans="1:15" ht="15.75" x14ac:dyDescent="0.25">
      <c r="A14" s="76" t="s">
        <v>118</v>
      </c>
      <c r="B14" s="76"/>
      <c r="C14" s="76"/>
      <c r="D14" s="76"/>
      <c r="E14" s="76"/>
      <c r="F14" s="76"/>
      <c r="G14" s="76"/>
      <c r="H14" s="76"/>
    </row>
    <row r="15" spans="1:15" ht="15.75" customHeight="1" x14ac:dyDescent="0.25">
      <c r="A15" s="84" t="s">
        <v>8</v>
      </c>
      <c r="B15" s="84"/>
      <c r="C15" s="84"/>
      <c r="D15" s="84"/>
      <c r="E15" s="84"/>
      <c r="F15" s="84"/>
      <c r="G15" s="84"/>
      <c r="H15" s="84"/>
      <c r="I15" s="67"/>
      <c r="J15" s="67"/>
      <c r="K15" s="67"/>
      <c r="L15" s="67"/>
      <c r="M15" s="67"/>
      <c r="N15" s="67"/>
      <c r="O15" s="67"/>
    </row>
    <row r="16" spans="1:15" ht="15.75" x14ac:dyDescent="0.25">
      <c r="A16" s="54">
        <v>1</v>
      </c>
      <c r="B16" s="55" t="s">
        <v>111</v>
      </c>
      <c r="C16" s="56"/>
      <c r="D16" s="56"/>
      <c r="E16" s="6">
        <f>'22.2. Đất ở tại nông thôn'!E16*0.7</f>
        <v>118999.99999999999</v>
      </c>
      <c r="F16" s="45"/>
      <c r="G16" s="45"/>
      <c r="H16" s="45"/>
      <c r="I16" s="51"/>
    </row>
    <row r="17" spans="1:11" ht="15.75" x14ac:dyDescent="0.25">
      <c r="A17" s="4">
        <f t="shared" ref="A17" si="0">1+A16</f>
        <v>2</v>
      </c>
      <c r="B17" s="50" t="s">
        <v>112</v>
      </c>
      <c r="C17" s="7"/>
      <c r="D17" s="7"/>
      <c r="E17" s="6">
        <f>'22.2. Đất ở tại nông thôn'!E17*0.7</f>
        <v>98000</v>
      </c>
      <c r="F17" s="45"/>
      <c r="G17" s="45"/>
      <c r="H17" s="45"/>
      <c r="I17" s="51"/>
    </row>
    <row r="18" spans="1:11" ht="62.25" customHeight="1" x14ac:dyDescent="0.25">
      <c r="A18" s="13"/>
      <c r="B18" s="13"/>
      <c r="C18" s="13"/>
      <c r="D18" s="13"/>
      <c r="E18" s="14"/>
      <c r="F18" s="14"/>
      <c r="G18" s="14"/>
      <c r="H18" s="14"/>
    </row>
    <row r="19" spans="1:11" ht="62.25" customHeight="1" x14ac:dyDescent="0.25">
      <c r="A19" s="13"/>
      <c r="B19" s="13"/>
      <c r="C19" s="13"/>
      <c r="D19" s="13"/>
      <c r="E19" s="14"/>
      <c r="F19" s="14"/>
      <c r="G19" s="14"/>
      <c r="H19" s="14"/>
    </row>
    <row r="20" spans="1:11" ht="62.25" customHeight="1" x14ac:dyDescent="0.25">
      <c r="A20" s="13"/>
      <c r="B20" s="13"/>
      <c r="C20" s="13"/>
      <c r="D20" s="13"/>
      <c r="E20" s="14"/>
      <c r="F20" s="14"/>
      <c r="G20" s="14"/>
      <c r="H20" s="14"/>
    </row>
    <row r="21" spans="1:11" ht="62.25" customHeight="1" thickBot="1" x14ac:dyDescent="0.3">
      <c r="A21" s="13"/>
      <c r="B21" s="83"/>
      <c r="C21" s="83"/>
      <c r="D21" s="83"/>
      <c r="E21" s="14"/>
      <c r="F21" s="14"/>
      <c r="G21" s="14"/>
      <c r="H21" s="14"/>
      <c r="I21" s="13"/>
      <c r="J21" s="13"/>
      <c r="K21" s="13"/>
    </row>
    <row r="22" spans="1:11" ht="62.25" customHeight="1" x14ac:dyDescent="0.25">
      <c r="A22" s="13"/>
      <c r="B22" s="13"/>
      <c r="C22" s="13"/>
      <c r="D22" s="13"/>
      <c r="E22" s="14"/>
      <c r="F22" s="14"/>
      <c r="G22" s="14"/>
      <c r="H22" s="14"/>
    </row>
    <row r="23" spans="1:11" ht="62.25" customHeight="1" x14ac:dyDescent="0.25">
      <c r="A23" s="13"/>
      <c r="B23" s="13"/>
      <c r="C23" s="13"/>
      <c r="D23" s="13"/>
      <c r="E23" s="14"/>
      <c r="F23" s="14"/>
      <c r="G23" s="14"/>
      <c r="H23" s="14"/>
    </row>
    <row r="24" spans="1:11" ht="62.25" customHeight="1" x14ac:dyDescent="0.25">
      <c r="A24" s="13"/>
      <c r="B24" s="13"/>
      <c r="C24" s="13"/>
      <c r="D24" s="13"/>
      <c r="E24" s="14"/>
      <c r="F24" s="14"/>
      <c r="G24" s="14"/>
      <c r="H24" s="14"/>
    </row>
    <row r="25" spans="1:11" ht="62.25" customHeight="1" x14ac:dyDescent="0.25">
      <c r="A25" s="13"/>
      <c r="B25" s="13"/>
      <c r="C25" s="13"/>
      <c r="D25" s="13"/>
      <c r="E25" s="14"/>
      <c r="F25" s="14"/>
      <c r="G25" s="14"/>
      <c r="H25" s="14"/>
    </row>
    <row r="26" spans="1:11" ht="62.25" customHeight="1" x14ac:dyDescent="0.25">
      <c r="A26" s="13"/>
      <c r="B26" s="13"/>
      <c r="C26" s="13"/>
      <c r="D26" s="13"/>
      <c r="E26" s="14"/>
      <c r="F26" s="14"/>
      <c r="G26" s="14"/>
      <c r="H26" s="14"/>
    </row>
    <row r="27" spans="1:11" ht="62.25" customHeight="1" x14ac:dyDescent="0.25">
      <c r="A27" s="13"/>
      <c r="B27" s="13"/>
      <c r="C27" s="13"/>
      <c r="D27" s="13"/>
      <c r="E27" s="14"/>
      <c r="F27" s="14"/>
      <c r="G27" s="14"/>
      <c r="H27" s="14"/>
    </row>
    <row r="28" spans="1:11" ht="62.25" customHeight="1" x14ac:dyDescent="0.25">
      <c r="A28" s="13"/>
      <c r="B28" s="13"/>
      <c r="C28" s="13"/>
      <c r="D28" s="13"/>
      <c r="E28" s="14"/>
      <c r="F28" s="14"/>
      <c r="G28" s="14"/>
      <c r="H28" s="14"/>
    </row>
    <row r="29" spans="1:11" ht="62.25" customHeight="1" x14ac:dyDescent="0.25">
      <c r="A29" s="13"/>
      <c r="B29" s="13"/>
      <c r="C29" s="13"/>
      <c r="D29" s="13"/>
      <c r="E29" s="14"/>
      <c r="F29" s="14"/>
      <c r="G29" s="14"/>
      <c r="H29" s="14"/>
    </row>
    <row r="30" spans="1:11" ht="62.25" customHeight="1" x14ac:dyDescent="0.25">
      <c r="A30" s="13"/>
      <c r="B30" s="13"/>
      <c r="C30" s="13"/>
      <c r="D30" s="13"/>
      <c r="E30" s="14"/>
      <c r="F30" s="14"/>
      <c r="G30" s="14"/>
      <c r="H30" s="14"/>
    </row>
    <row r="31" spans="1:11" ht="62.25" customHeight="1" x14ac:dyDescent="0.25">
      <c r="A31" s="13"/>
      <c r="B31" s="13"/>
      <c r="C31" s="13"/>
      <c r="D31" s="13"/>
      <c r="E31" s="14"/>
      <c r="F31" s="14"/>
      <c r="G31" s="14"/>
      <c r="H31" s="14"/>
    </row>
    <row r="32" spans="1:11"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sheetData>
  <mergeCells count="12">
    <mergeCell ref="B21:D21"/>
    <mergeCell ref="A2:B2"/>
    <mergeCell ref="G2:H2"/>
    <mergeCell ref="A4:H4"/>
    <mergeCell ref="A5:H5"/>
    <mergeCell ref="A6:H6"/>
    <mergeCell ref="A7:A8"/>
    <mergeCell ref="B7:B8"/>
    <mergeCell ref="C7:D7"/>
    <mergeCell ref="E7:H7"/>
    <mergeCell ref="A14:H14"/>
    <mergeCell ref="A15:H15"/>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C13" sqref="C13"/>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2"/>
      <c r="B1" s="9"/>
      <c r="C1" s="9"/>
      <c r="D1" s="9"/>
      <c r="E1" s="9"/>
    </row>
    <row r="2" spans="1:8" x14ac:dyDescent="0.25">
      <c r="A2" s="85" t="s">
        <v>107</v>
      </c>
      <c r="B2" s="85"/>
      <c r="C2" s="9"/>
      <c r="D2" s="9"/>
      <c r="E2" s="25" t="s">
        <v>24</v>
      </c>
    </row>
    <row r="3" spans="1:8" x14ac:dyDescent="0.25">
      <c r="A3" s="22"/>
      <c r="B3" s="9"/>
      <c r="C3" s="9"/>
      <c r="D3" s="9"/>
      <c r="E3" s="9"/>
    </row>
    <row r="4" spans="1:8" x14ac:dyDescent="0.25">
      <c r="A4" s="91" t="s">
        <v>109</v>
      </c>
      <c r="B4" s="91"/>
      <c r="C4" s="91"/>
      <c r="D4" s="91"/>
      <c r="E4" s="91"/>
    </row>
    <row r="5" spans="1:8" s="3" customFormat="1" ht="15.6" customHeight="1" x14ac:dyDescent="0.25">
      <c r="A5" s="79" t="s">
        <v>20</v>
      </c>
      <c r="B5" s="79"/>
      <c r="C5" s="79"/>
      <c r="D5" s="79"/>
      <c r="E5" s="79"/>
      <c r="F5" s="74"/>
      <c r="G5" s="74"/>
      <c r="H5" s="74"/>
    </row>
    <row r="6" spans="1:8" x14ac:dyDescent="0.25">
      <c r="A6" s="87" t="s">
        <v>25</v>
      </c>
      <c r="B6" s="87"/>
      <c r="C6" s="87"/>
      <c r="D6" s="87"/>
      <c r="E6" s="87"/>
    </row>
    <row r="7" spans="1:8" x14ac:dyDescent="0.25">
      <c r="A7" s="87" t="s">
        <v>12</v>
      </c>
      <c r="B7" s="87"/>
      <c r="C7" s="87"/>
      <c r="D7" s="87"/>
      <c r="E7" s="87"/>
    </row>
    <row r="8" spans="1:8" x14ac:dyDescent="0.25">
      <c r="A8" s="86" t="s">
        <v>17</v>
      </c>
      <c r="B8" s="86"/>
      <c r="C8" s="86"/>
      <c r="D8" s="86"/>
      <c r="E8" s="86"/>
    </row>
    <row r="9" spans="1:8" x14ac:dyDescent="0.25">
      <c r="A9" s="88" t="s">
        <v>13</v>
      </c>
      <c r="B9" s="88" t="s">
        <v>23</v>
      </c>
      <c r="C9" s="90" t="s">
        <v>22</v>
      </c>
      <c r="D9" s="90"/>
      <c r="E9" s="90"/>
    </row>
    <row r="10" spans="1:8" x14ac:dyDescent="0.25">
      <c r="A10" s="89"/>
      <c r="B10" s="89"/>
      <c r="C10" s="2" t="s">
        <v>4</v>
      </c>
      <c r="D10" s="2" t="s">
        <v>9</v>
      </c>
      <c r="E10" s="2" t="s">
        <v>10</v>
      </c>
    </row>
    <row r="11" spans="1:8" x14ac:dyDescent="0.25">
      <c r="A11" s="1">
        <f>MAX(A9)+1</f>
        <v>1</v>
      </c>
      <c r="B11" s="60" t="s">
        <v>110</v>
      </c>
      <c r="C11" s="61">
        <v>64000</v>
      </c>
      <c r="D11" s="61">
        <v>58000</v>
      </c>
      <c r="E11" s="61">
        <v>51000</v>
      </c>
    </row>
    <row r="12" spans="1:8" x14ac:dyDescent="0.25">
      <c r="A12" s="1">
        <f t="shared" ref="A12:A13" si="0">MAX(A11)+1</f>
        <v>2</v>
      </c>
      <c r="B12" s="60" t="s">
        <v>111</v>
      </c>
      <c r="C12" s="61">
        <v>58000</v>
      </c>
      <c r="D12" s="61">
        <v>52000</v>
      </c>
      <c r="E12" s="61">
        <v>46000</v>
      </c>
    </row>
    <row r="13" spans="1:8" x14ac:dyDescent="0.25">
      <c r="A13" s="1">
        <f t="shared" si="0"/>
        <v>3</v>
      </c>
      <c r="B13" s="60" t="s">
        <v>112</v>
      </c>
      <c r="C13" s="61">
        <v>51000</v>
      </c>
      <c r="D13" s="61">
        <v>46000</v>
      </c>
      <c r="E13" s="61">
        <v>41000</v>
      </c>
    </row>
    <row r="14" spans="1:8" x14ac:dyDescent="0.25">
      <c r="A14" s="24"/>
      <c r="B14" s="24"/>
      <c r="C14" s="24"/>
      <c r="D14" s="24"/>
      <c r="E14" s="24"/>
    </row>
    <row r="15" spans="1:8" x14ac:dyDescent="0.25">
      <c r="A15" s="87" t="s">
        <v>26</v>
      </c>
      <c r="B15" s="87"/>
      <c r="C15" s="87"/>
      <c r="D15" s="87"/>
      <c r="E15" s="87"/>
    </row>
    <row r="16" spans="1:8" x14ac:dyDescent="0.25">
      <c r="A16" s="86" t="s">
        <v>17</v>
      </c>
      <c r="B16" s="86"/>
      <c r="C16" s="86"/>
      <c r="D16" s="86"/>
      <c r="E16" s="86"/>
    </row>
    <row r="17" spans="1:5" x14ac:dyDescent="0.25">
      <c r="A17" s="88" t="s">
        <v>13</v>
      </c>
      <c r="B17" s="88" t="s">
        <v>23</v>
      </c>
      <c r="C17" s="90" t="s">
        <v>22</v>
      </c>
      <c r="D17" s="90"/>
      <c r="E17" s="90"/>
    </row>
    <row r="18" spans="1:5" x14ac:dyDescent="0.25">
      <c r="A18" s="89"/>
      <c r="B18" s="89"/>
      <c r="C18" s="2" t="s">
        <v>4</v>
      </c>
      <c r="D18" s="2" t="s">
        <v>9</v>
      </c>
      <c r="E18" s="2" t="s">
        <v>10</v>
      </c>
    </row>
    <row r="19" spans="1:5" x14ac:dyDescent="0.25">
      <c r="A19" s="1">
        <f>MAX(A17)+1</f>
        <v>1</v>
      </c>
      <c r="B19" s="23" t="str">
        <f t="shared" ref="B19:B21" si="1">B11</f>
        <v>Thị Trấn Văn Quan cũ</v>
      </c>
      <c r="C19" s="61">
        <f ca="1">INDEX('[1]Tổng hợp'!$E$228:$R$232,MATCH($C19,'[1]Tổng hợp'!$E$214:$E$218,0),MATCH(C$16,'[1]Tổng hợp'!$E$214:$R$214,0))</f>
        <v>58000</v>
      </c>
      <c r="D19" s="61">
        <f ca="1">INDEX('[1]Tổng hợp'!$E$228:$R$232,MATCH($C19,'[1]Tổng hợp'!$E$214:$E$218,0),MATCH(D$16,'[1]Tổng hợp'!$E$214:$R$214,0))</f>
        <v>52000</v>
      </c>
      <c r="E19" s="61">
        <f ca="1">INDEX('[1]Tổng hợp'!$E$228:$R$232,MATCH($C19,'[1]Tổng hợp'!$E$214:$E$218,0),MATCH(E$16,'[1]Tổng hợp'!$E$214:$R$214,0))</f>
        <v>46000</v>
      </c>
    </row>
    <row r="20" spans="1:5" x14ac:dyDescent="0.25">
      <c r="A20" s="1">
        <f t="shared" ref="A20:A21" si="2">MAX(A19)+1</f>
        <v>2</v>
      </c>
      <c r="B20" s="23" t="str">
        <f t="shared" si="1"/>
        <v>Xã Tú Xuyên cũ</v>
      </c>
      <c r="C20" s="61">
        <f ca="1">INDEX('[1]Tổng hợp'!$E$228:$R$232,MATCH($C20,'[1]Tổng hợp'!$E$214:$E$218,0),MATCH(C$16,'[1]Tổng hợp'!$E$214:$R$214,0))</f>
        <v>52000</v>
      </c>
      <c r="D20" s="61">
        <f ca="1">INDEX('[1]Tổng hợp'!$E$228:$R$232,MATCH($C20,'[1]Tổng hợp'!$E$214:$E$218,0),MATCH(D$16,'[1]Tổng hợp'!$E$214:$R$214,0))</f>
        <v>47000</v>
      </c>
      <c r="E20" s="61">
        <f ca="1">INDEX('[1]Tổng hợp'!$E$228:$R$232,MATCH($C20,'[1]Tổng hợp'!$E$214:$E$218,0),MATCH(E$16,'[1]Tổng hợp'!$E$214:$R$214,0))</f>
        <v>42000</v>
      </c>
    </row>
    <row r="21" spans="1:5" x14ac:dyDescent="0.25">
      <c r="A21" s="1">
        <f t="shared" si="2"/>
        <v>3</v>
      </c>
      <c r="B21" s="23" t="str">
        <f t="shared" si="1"/>
        <v>Xã Hòa Bình cũ</v>
      </c>
      <c r="C21" s="61">
        <f ca="1">INDEX('[1]Tổng hợp'!$E$228:$R$232,MATCH($C21,'[1]Tổng hợp'!$E$214:$E$218,0),MATCH(C$16,'[1]Tổng hợp'!$E$214:$R$214,0))</f>
        <v>45000</v>
      </c>
      <c r="D21" s="61">
        <f ca="1">INDEX('[1]Tổng hợp'!$E$228:$R$232,MATCH($C21,'[1]Tổng hợp'!$E$214:$E$218,0),MATCH(D$16,'[1]Tổng hợp'!$E$214:$R$214,0))</f>
        <v>41000</v>
      </c>
      <c r="E21" s="61">
        <f ca="1">INDEX('[1]Tổng hợp'!$E$228:$R$232,MATCH($C21,'[1]Tổng hợp'!$E$214:$E$218,0),MATCH(E$16,'[1]Tổng hợp'!$E$214:$R$214,0))</f>
        <v>36000</v>
      </c>
    </row>
    <row r="22" spans="1:5" x14ac:dyDescent="0.25">
      <c r="A22" s="24"/>
      <c r="B22" s="24"/>
      <c r="C22" s="24"/>
      <c r="D22" s="24"/>
      <c r="E22" s="24"/>
    </row>
    <row r="23" spans="1:5" x14ac:dyDescent="0.25">
      <c r="A23" s="87" t="s">
        <v>14</v>
      </c>
      <c r="B23" s="87"/>
      <c r="C23" s="87"/>
      <c r="D23" s="87"/>
      <c r="E23" s="87"/>
    </row>
    <row r="24" spans="1:5" x14ac:dyDescent="0.25">
      <c r="A24" s="86" t="s">
        <v>17</v>
      </c>
      <c r="B24" s="86"/>
      <c r="C24" s="86"/>
      <c r="D24" s="86"/>
      <c r="E24" s="86"/>
    </row>
    <row r="25" spans="1:5" x14ac:dyDescent="0.25">
      <c r="A25" s="88" t="s">
        <v>13</v>
      </c>
      <c r="B25" s="88" t="s">
        <v>23</v>
      </c>
      <c r="C25" s="90" t="s">
        <v>22</v>
      </c>
      <c r="D25" s="90"/>
      <c r="E25" s="90"/>
    </row>
    <row r="26" spans="1:5" x14ac:dyDescent="0.25">
      <c r="A26" s="89"/>
      <c r="B26" s="89"/>
      <c r="C26" s="2" t="s">
        <v>4</v>
      </c>
      <c r="D26" s="2" t="s">
        <v>9</v>
      </c>
      <c r="E26" s="2" t="s">
        <v>10</v>
      </c>
    </row>
    <row r="27" spans="1:5" x14ac:dyDescent="0.25">
      <c r="A27" s="1">
        <f>MAX(A25)+1</f>
        <v>1</v>
      </c>
      <c r="B27" s="23" t="str">
        <f t="shared" ref="B27:B29" si="3">B11</f>
        <v>Thị Trấn Văn Quan cũ</v>
      </c>
      <c r="C27" s="61">
        <f ca="1">INDEX('[1]Tổng hợp'!$E$228:$R$232,MATCH($C27,'[1]Tổng hợp'!$E$214:$E$218,0),MATCH(C$24,'[1]Tổng hợp'!$E$214:$R$214,0))</f>
        <v>51000</v>
      </c>
      <c r="D27" s="61">
        <f ca="1">INDEX('[1]Tổng hợp'!$E$228:$R$232,MATCH($C27,'[1]Tổng hợp'!$E$214:$E$218,0),MATCH(D$24,'[1]Tổng hợp'!$E$214:$R$214,0))</f>
        <v>46000</v>
      </c>
      <c r="E27" s="61">
        <f ca="1">INDEX('[1]Tổng hợp'!$E$228:$R$232,MATCH($C27,'[1]Tổng hợp'!$E$214:$E$218,0),MATCH(E$24,'[1]Tổng hợp'!$E$214:$R$214,0))</f>
        <v>41000</v>
      </c>
    </row>
    <row r="28" spans="1:5" x14ac:dyDescent="0.25">
      <c r="A28" s="1">
        <f t="shared" ref="A28:A29" si="4">MAX(A27)+1</f>
        <v>2</v>
      </c>
      <c r="B28" s="23" t="str">
        <f t="shared" si="3"/>
        <v>Xã Tú Xuyên cũ</v>
      </c>
      <c r="C28" s="61">
        <f ca="1">INDEX('[1]Tổng hợp'!$E$228:$R$232,MATCH($C28,'[1]Tổng hợp'!$E$214:$E$218,0),MATCH(C$24,'[1]Tổng hợp'!$E$214:$R$214,0))</f>
        <v>46000</v>
      </c>
      <c r="D28" s="61">
        <f ca="1">INDEX('[1]Tổng hợp'!$E$228:$R$232,MATCH($C28,'[1]Tổng hợp'!$E$214:$E$218,0),MATCH(D$24,'[1]Tổng hợp'!$E$214:$R$214,0))</f>
        <v>41000</v>
      </c>
      <c r="E28" s="61">
        <f ca="1">INDEX('[1]Tổng hợp'!$E$228:$R$232,MATCH($C28,'[1]Tổng hợp'!$E$214:$E$218,0),MATCH(E$24,'[1]Tổng hợp'!$E$214:$R$214,0))</f>
        <v>37000</v>
      </c>
    </row>
    <row r="29" spans="1:5" x14ac:dyDescent="0.25">
      <c r="A29" s="1">
        <f t="shared" si="4"/>
        <v>3</v>
      </c>
      <c r="B29" s="23" t="str">
        <f t="shared" si="3"/>
        <v>Xã Hòa Bình cũ</v>
      </c>
      <c r="C29" s="61">
        <f ca="1">INDEX('[1]Tổng hợp'!$E$228:$R$232,MATCH($C29,'[1]Tổng hợp'!$E$214:$E$218,0),MATCH(C$24,'[1]Tổng hợp'!$E$214:$R$214,0))</f>
        <v>40000</v>
      </c>
      <c r="D29" s="61">
        <f ca="1">INDEX('[1]Tổng hợp'!$E$228:$R$232,MATCH($C29,'[1]Tổng hợp'!$E$214:$E$218,0),MATCH(D$24,'[1]Tổng hợp'!$E$214:$R$214,0))</f>
        <v>36000</v>
      </c>
      <c r="E29" s="61">
        <f ca="1">INDEX('[1]Tổng hợp'!$E$228:$R$232,MATCH($C29,'[1]Tổng hợp'!$E$214:$E$218,0),MATCH(E$24,'[1]Tổng hợp'!$E$214:$R$214,0))</f>
        <v>32000</v>
      </c>
    </row>
    <row r="30" spans="1:5" x14ac:dyDescent="0.25">
      <c r="A30" s="24"/>
      <c r="B30" s="24"/>
      <c r="C30" s="24"/>
      <c r="D30" s="24"/>
      <c r="E30" s="24"/>
    </row>
    <row r="31" spans="1:5" x14ac:dyDescent="0.25">
      <c r="A31" s="87" t="s">
        <v>15</v>
      </c>
      <c r="B31" s="87"/>
      <c r="C31" s="87"/>
      <c r="D31" s="87"/>
      <c r="E31" s="87"/>
    </row>
    <row r="32" spans="1:5" x14ac:dyDescent="0.25">
      <c r="A32" s="86" t="s">
        <v>17</v>
      </c>
      <c r="B32" s="86"/>
      <c r="C32" s="86"/>
      <c r="D32" s="86"/>
      <c r="E32" s="86"/>
    </row>
    <row r="33" spans="1:5" x14ac:dyDescent="0.25">
      <c r="A33" s="88" t="s">
        <v>13</v>
      </c>
      <c r="B33" s="88" t="s">
        <v>23</v>
      </c>
      <c r="C33" s="90" t="s">
        <v>22</v>
      </c>
      <c r="D33" s="90"/>
      <c r="E33" s="90"/>
    </row>
    <row r="34" spans="1:5" x14ac:dyDescent="0.25">
      <c r="A34" s="89"/>
      <c r="B34" s="89"/>
      <c r="C34" s="2" t="s">
        <v>4</v>
      </c>
      <c r="D34" s="2" t="s">
        <v>9</v>
      </c>
      <c r="E34" s="2" t="s">
        <v>10</v>
      </c>
    </row>
    <row r="35" spans="1:5" x14ac:dyDescent="0.25">
      <c r="A35" s="1">
        <f>MAX(A33)+1</f>
        <v>1</v>
      </c>
      <c r="B35" s="23" t="str">
        <f t="shared" ref="B35:B37" si="5">B11</f>
        <v>Thị Trấn Văn Quan cũ</v>
      </c>
      <c r="C35" s="61">
        <f ca="1">INDEX('[1]Tổng hợp'!$E$228:$R$232,MATCH($C35,'[1]Tổng hợp'!$E$214:$E$218,0),MATCH(C$32,'[1]Tổng hợp'!$E$214:$R$214,0))</f>
        <v>42000</v>
      </c>
      <c r="D35" s="61">
        <f ca="1">INDEX('[1]Tổng hợp'!$E$228:$R$232,MATCH($C35,'[1]Tổng hợp'!$E$214:$E$218,0),MATCH(D$32,'[1]Tổng hợp'!$E$214:$R$214,0))</f>
        <v>38000</v>
      </c>
      <c r="E35" s="61">
        <f ca="1">INDEX('[1]Tổng hợp'!$E$228:$R$232,MATCH($C35,'[1]Tổng hợp'!$E$214:$E$218,0),MATCH(E$32,'[1]Tổng hợp'!$E$214:$R$214,0))</f>
        <v>34000</v>
      </c>
    </row>
    <row r="36" spans="1:5" x14ac:dyDescent="0.25">
      <c r="A36" s="1">
        <f t="shared" ref="A36:A37" si="6">MAX(A35)+1</f>
        <v>2</v>
      </c>
      <c r="B36" s="23" t="str">
        <f t="shared" si="5"/>
        <v>Xã Tú Xuyên cũ</v>
      </c>
      <c r="C36" s="61">
        <f ca="1">INDEX('[1]Tổng hợp'!$E$228:$R$232,MATCH($C36,'[1]Tổng hợp'!$E$214:$E$218,0),MATCH(C$32,'[1]Tổng hợp'!$E$214:$R$214,0))</f>
        <v>39000</v>
      </c>
      <c r="D36" s="61">
        <f ca="1">INDEX('[1]Tổng hợp'!$E$228:$R$232,MATCH($C36,'[1]Tổng hợp'!$E$214:$E$218,0),MATCH(D$32,'[1]Tổng hợp'!$E$214:$R$214,0))</f>
        <v>35000</v>
      </c>
      <c r="E36" s="61">
        <f ca="1">INDEX('[1]Tổng hợp'!$E$228:$R$232,MATCH($C36,'[1]Tổng hợp'!$E$214:$E$218,0),MATCH(E$32,'[1]Tổng hợp'!$E$214:$R$214,0))</f>
        <v>31000</v>
      </c>
    </row>
    <row r="37" spans="1:5" x14ac:dyDescent="0.25">
      <c r="A37" s="1">
        <f t="shared" si="6"/>
        <v>3</v>
      </c>
      <c r="B37" s="23" t="str">
        <f t="shared" si="5"/>
        <v>Xã Hòa Bình cũ</v>
      </c>
      <c r="C37" s="61">
        <f ca="1">INDEX('[1]Tổng hợp'!$E$228:$R$232,MATCH($C37,'[1]Tổng hợp'!$E$214:$E$218,0),MATCH(C$32,'[1]Tổng hợp'!$E$214:$R$214,0))</f>
        <v>36000</v>
      </c>
      <c r="D37" s="61">
        <f ca="1">INDEX('[1]Tổng hợp'!$E$228:$R$232,MATCH($C37,'[1]Tổng hợp'!$E$214:$E$218,0),MATCH(D$32,'[1]Tổng hợp'!$E$214:$R$214,0))</f>
        <v>32000</v>
      </c>
      <c r="E37" s="61">
        <f ca="1">INDEX('[1]Tổng hợp'!$E$228:$R$232,MATCH($C37,'[1]Tổng hợp'!$E$214:$E$218,0),MATCH(E$32,'[1]Tổng hợp'!$E$214:$R$214,0))</f>
        <v>30000</v>
      </c>
    </row>
    <row r="38" spans="1:5" x14ac:dyDescent="0.25">
      <c r="A38" s="24"/>
      <c r="B38" s="24"/>
      <c r="C38" s="24"/>
      <c r="D38" s="24"/>
      <c r="E38" s="24"/>
    </row>
    <row r="39" spans="1:5" x14ac:dyDescent="0.25">
      <c r="A39" s="87" t="s">
        <v>16</v>
      </c>
      <c r="B39" s="87"/>
      <c r="C39" s="87"/>
      <c r="D39" s="87"/>
      <c r="E39" s="87"/>
    </row>
    <row r="40" spans="1:5" x14ac:dyDescent="0.25">
      <c r="A40" s="95" t="s">
        <v>17</v>
      </c>
      <c r="B40" s="95"/>
      <c r="C40" s="95"/>
      <c r="D40" s="95"/>
      <c r="E40" s="95"/>
    </row>
    <row r="41" spans="1:5" ht="31.5" x14ac:dyDescent="0.25">
      <c r="A41" s="2" t="s">
        <v>13</v>
      </c>
      <c r="B41" s="21" t="s">
        <v>23</v>
      </c>
      <c r="C41" s="90" t="s">
        <v>22</v>
      </c>
      <c r="D41" s="90"/>
      <c r="E41" s="90"/>
    </row>
    <row r="42" spans="1:5" x14ac:dyDescent="0.25">
      <c r="A42" s="1">
        <f>MAX(A41)+1</f>
        <v>1</v>
      </c>
      <c r="B42" s="23" t="str">
        <f>B11</f>
        <v>Thị Trấn Văn Quan cũ</v>
      </c>
      <c r="C42" s="92">
        <v>11000</v>
      </c>
      <c r="D42" s="93"/>
      <c r="E42" s="94"/>
    </row>
    <row r="43" spans="1:5" x14ac:dyDescent="0.25">
      <c r="A43" s="1">
        <f t="shared" ref="A43:A44" si="7">MAX(A42)+1</f>
        <v>2</v>
      </c>
      <c r="B43" s="23" t="str">
        <f>B12</f>
        <v>Xã Tú Xuyên cũ</v>
      </c>
      <c r="C43" s="92">
        <v>8000</v>
      </c>
      <c r="D43" s="93"/>
      <c r="E43" s="94"/>
    </row>
    <row r="44" spans="1:5" x14ac:dyDescent="0.25">
      <c r="A44" s="1">
        <f t="shared" si="7"/>
        <v>3</v>
      </c>
      <c r="B44" s="23" t="str">
        <f>B13</f>
        <v>Xã Hòa Bình cũ</v>
      </c>
      <c r="C44" s="92">
        <v>6000</v>
      </c>
      <c r="D44" s="93"/>
      <c r="E44" s="94"/>
    </row>
  </sheetData>
  <mergeCells count="30">
    <mergeCell ref="C42:E42"/>
    <mergeCell ref="C43:E43"/>
    <mergeCell ref="C44:E44"/>
    <mergeCell ref="A40:E40"/>
    <mergeCell ref="C41:E41"/>
    <mergeCell ref="A39:E39"/>
    <mergeCell ref="A32:E32"/>
    <mergeCell ref="A4:E4"/>
    <mergeCell ref="A25:A26"/>
    <mergeCell ref="B25:B26"/>
    <mergeCell ref="C25:E25"/>
    <mergeCell ref="C33:E33"/>
    <mergeCell ref="A33:A34"/>
    <mergeCell ref="B33:B34"/>
    <mergeCell ref="A17:A18"/>
    <mergeCell ref="B17:B18"/>
    <mergeCell ref="A31:E31"/>
    <mergeCell ref="A2:B2"/>
    <mergeCell ref="A8:E8"/>
    <mergeCell ref="A16:E16"/>
    <mergeCell ref="A24:E24"/>
    <mergeCell ref="A6:E6"/>
    <mergeCell ref="A7:E7"/>
    <mergeCell ref="A15:E15"/>
    <mergeCell ref="A23:E23"/>
    <mergeCell ref="A9:A10"/>
    <mergeCell ref="B9:B10"/>
    <mergeCell ref="C17:E17"/>
    <mergeCell ref="C9:E9"/>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22.1. Đất ở tại đô thị </vt:lpstr>
      <vt:lpstr>22.2. Đất ở tại nông thôn</vt:lpstr>
      <vt:lpstr>22.3. Đất TMDV tại đô thị</vt:lpstr>
      <vt:lpstr>22.4. Đất TMDV tại nông thôn</vt:lpstr>
      <vt:lpstr>22.5. Đất SXPNN tại đô thị</vt:lpstr>
      <vt:lpstr>22.6. Đất SXPNN tại nông thôn</vt:lpstr>
      <vt:lpstr>22.7. Đất NN</vt:lpstr>
      <vt:lpstr>'22.1. Đất ở tại đô thị '!Print_Titles</vt:lpstr>
      <vt:lpstr>'22.2. Đất ở tại nông thôn'!Print_Titles</vt:lpstr>
      <vt:lpstr>'22.3. Đất TMDV tại đô thị'!Print_Titles</vt:lpstr>
      <vt:lpstr>'22.4. Đất TMDV tại nông thôn'!Print_Titles</vt:lpstr>
      <vt:lpstr>'22.5. Đất SXPNN tại đô thị'!Print_Titles</vt:lpstr>
      <vt:lpstr>'22.6. Đất SXPNN tại nông thôn'!Print_Titles</vt:lpstr>
      <vt:lpstr>'22.1. Đất ở tại đô thị '!Vùng_In</vt:lpstr>
      <vt:lpstr>'22.2. Đất ở tại nông thôn'!Vùng_In</vt:lpstr>
      <vt:lpstr>'22.3. Đất TMDV tại đô thị'!Vùng_In</vt:lpstr>
      <vt:lpstr>'22.4. Đất TMDV tại nông thôn'!Vùng_In</vt:lpstr>
      <vt:lpstr>'22.5. Đất SXPNN tại đô thị'!Vùng_In</vt:lpstr>
      <vt:lpstr>'22.6. Đất SXPNN tại nông thôn'!Vùng_In</vt:lpstr>
      <vt:lpstr>'22.7.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2025-08-31T08:32:13Z</dcterms:modified>
</cp:coreProperties>
</file>